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us166\Desktop\03 HP公表\"/>
    </mc:Choice>
  </mc:AlternateContent>
  <xr:revisionPtr revIDLastSave="0" documentId="13_ncr:1_{8A78FB2B-30BD-4D38-ACD8-C8FE2B904C5C}" xr6:coauthVersionLast="47" xr6:coauthVersionMax="47" xr10:uidLastSave="{00000000-0000-0000-0000-000000000000}"/>
  <bookViews>
    <workbookView xWindow="-120" yWindow="-120" windowWidth="29040" windowHeight="15720" tabRatio="8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AM36" i="10"/>
  <c r="C36" i="10"/>
  <c r="CO35" i="10"/>
  <c r="AM35" i="10"/>
  <c r="C35" i="10"/>
  <c r="CO34" i="10"/>
  <c r="BW34" i="10"/>
  <c r="BW35" i="10" s="1"/>
  <c r="BW36" i="10" s="1"/>
  <c r="BW37" i="10" s="1"/>
  <c r="BW38" i="10" s="1"/>
  <c r="BW39" i="10" s="1"/>
  <c r="AM34" i="10"/>
  <c r="U34" i="10"/>
  <c r="U35" i="10" s="1"/>
  <c r="U36" i="10" s="1"/>
  <c r="C34" i="10"/>
  <c r="BE34" i="10" l="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<sst xmlns="http://schemas.openxmlformats.org/spreadsheetml/2006/main" count="1117" uniqueCount="560">
  <si>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</si>
  <si>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</si>
  <si>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</si>
  <si>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</si>
  <si>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</si>
  <si>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</si>
  <si>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</si>
  <si>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</si>
  <si>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</si>
  <si>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</si>
  <si>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</si>
  <si>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</si>
  <si>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</si>
  <si>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</si>
  <si>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</si>
  <si>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</si>
  <si>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</si>
  <si>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</si>
  <si>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</si>
  <si>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</si>
  <si>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</si>
  <si>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</si>
  <si>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</si>
  <si>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</si>
  <si>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</si>
  <si>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</si>
  <si>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</si>
  <si>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</si>
  <si>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</si>
  <si>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</si>
  <si>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</si>
  <si>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</si>
  <si>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</si>
  <si>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</si>
  <si>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</si>
  <si>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</si>
  <si>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</si>
  <si>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</si>
  <si>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</si>
  <si>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</si>
  <si>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</si>
  <si>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</si>
  <si>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</si>
  <si>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</si>
  <si>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</si>
  <si>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</si>
  <si>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</si>
  <si>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</si>
  <si>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</si>
  <si>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</si>
  <si>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</si>
  <si>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</si>
  <si>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</si>
  <si>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</si>
  <si>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</si>
  <si>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</si>
  <si>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</si>
  <si>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</si>
  <si>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</si>
  <si>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</si>
  <si>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</si>
  <si>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</si>
  <si>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</si>
  <si>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</si>
  <si>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</si>
  <si>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</si>
  <si>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</si>
  <si>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</si>
  <si>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</si>
  <si>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</si>
  <si>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</si>
  <si>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</si>
  <si>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</si>
  <si>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</si>
  <si>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</si>
  <si>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</si>
  <si>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</si>
  <si>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</si>
  <si>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</si>
  <si>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</si>
  <si>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</si>
  <si>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</si>
  <si>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</si>
  <si>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</si>
  <si>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</si>
  <si>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</si>
  <si>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</si>
  <si>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</si>
  <si>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</si>
  <si>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</si>
  <si>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</si>
  <si>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</si>
  <si>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</si>
  <si>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</si>
  <si>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比布町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</si>
  <si>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</si>
  <si>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</si>
  <si>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</si>
  <si>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</si>
  <si>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</si>
  <si>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</si>
  <si>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</si>
  <si>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</si>
  <si>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</si>
  <si>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</si>
  <si>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</si>
  <si>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</si>
  <si>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</si>
  <si>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</si>
  <si>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</si>
  <si>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</si>
  <si>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</si>
  <si>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</si>
  <si>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</si>
  <si>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</si>
  <si>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</si>
  <si>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</si>
  <si>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</si>
  <si>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</si>
  <si>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</si>
  <si>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</si>
  <si>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</si>
  <si>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</si>
  <si>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</si>
  <si>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</si>
  <si>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</si>
  <si>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</si>
  <si>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</si>
  <si>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</si>
  <si>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</si>
  <si>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</si>
  <si>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</si>
  <si>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</si>
  <si>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</si>
  <si>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</si>
  <si>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</si>
  <si>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</si>
  <si>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</si>
  <si>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</si>
  <si>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</si>
  <si>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</si>
  <si>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</si>
  <si>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6"/>
  </si>
  <si>
    <t>うち日本人(％)</t>
    <phoneticPr fontId="5"/>
  </si>
  <si>
    <t>-1.1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</si>
  <si>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</si>
  <si>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</si>
  <si>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</si>
  <si>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</si>
  <si>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</si>
  <si>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</si>
  <si>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</si>
  <si>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</si>
  <si>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</si>
  <si>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</si>
  <si>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</si>
  <si>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</si>
  <si>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</si>
  <si>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</si>
  <si>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</si>
  <si>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</si>
  <si>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</si>
  <si>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</si>
  <si>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</si>
  <si>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</si>
  <si>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</si>
  <si>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</si>
  <si>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</si>
  <si>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</si>
  <si>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</si>
  <si>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</si>
  <si>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</si>
  <si>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</si>
  <si>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</si>
  <si>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</si>
  <si>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</si>
  <si>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</si>
  <si>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</si>
  <si>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</si>
  <si>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</si>
  <si>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</si>
  <si>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</si>
  <si>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</si>
  <si>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</si>
  <si>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</si>
  <si>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</si>
  <si>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</si>
  <si>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</si>
  <si>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</si>
  <si>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</si>
  <si>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</si>
  <si>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</si>
  <si>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</si>
  <si>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</si>
  <si>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</si>
  <si>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</si>
  <si>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</si>
  <si>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</si>
  <si>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</si>
  <si>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</si>
  <si>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</si>
  <si>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</si>
  <si>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</si>
  <si>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北海道比布町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</si>
  <si>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</si>
  <si>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</si>
  <si>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</si>
  <si>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</si>
  <si>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</si>
  <si>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</si>
  <si>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</si>
  <si>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</si>
  <si>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</si>
  <si>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</si>
  <si>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</si>
  <si>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</si>
  <si>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</si>
  <si>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</si>
  <si>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</si>
  <si>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</si>
  <si>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</si>
  <si>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</si>
  <si>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</si>
  <si>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</si>
  <si>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</si>
  <si>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</si>
  <si>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</si>
  <si>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</si>
  <si>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</si>
  <si>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</si>
  <si>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</si>
  <si>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</si>
  <si>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</si>
  <si>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</si>
  <si>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</si>
  <si>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</si>
  <si>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</si>
  <si>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</si>
  <si>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</si>
  <si>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</si>
  <si>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</si>
  <si>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</si>
  <si>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</si>
  <si>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</si>
  <si>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</si>
  <si>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</si>
  <si>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</si>
  <si>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</si>
  <si>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</si>
  <si>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</si>
  <si>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</si>
  <si>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</si>
  <si>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</si>
  <si>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</si>
  <si>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</si>
  <si>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</si>
  <si>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</si>
  <si>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</si>
  <si>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</si>
  <si>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</si>
  <si>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</si>
  <si>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</si>
  <si>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</si>
  <si>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</si>
  <si>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</si>
  <si>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</si>
  <si>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</si>
  <si>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</si>
  <si>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</si>
  <si>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</si>
  <si>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</si>
  <si>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</si>
  <si>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</si>
  <si>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</si>
  <si>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</si>
  <si>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</si>
  <si>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</si>
  <si>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</si>
  <si>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</si>
  <si>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</si>
  <si>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</si>
  <si>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</si>
  <si>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</si>
  <si>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</si>
  <si>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</si>
  <si>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</si>
  <si>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</si>
  <si>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</si>
  <si>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</si>
  <si>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</si>
  <si>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</si>
  <si>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</si>
  <si>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</si>
  <si>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</si>
  <si>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</si>
  <si>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</si>
  <si>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</si>
  <si>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</si>
  <si>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</si>
  <si>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</si>
  <si>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</si>
  <si>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</si>
  <si>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</si>
  <si>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</si>
  <si>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</si>
  <si>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</si>
  <si>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</si>
  <si>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</si>
  <si>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</si>
  <si>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</si>
  <si>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</si>
  <si>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</si>
  <si>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</si>
  <si>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</si>
  <si>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</si>
  <si>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</si>
  <si>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</si>
  <si>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</si>
  <si>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</si>
  <si>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</si>
  <si>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</si>
  <si>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</si>
  <si>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</si>
  <si>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観光施設</t>
    <phoneticPr fontId="5"/>
  </si>
  <si>
    <t>加入世帯数(世帯)</t>
  </si>
  <si>
    <t>　繰出金</t>
    <phoneticPr fontId="5"/>
  </si>
  <si>
    <t>　うち減収補塡債(特例分)</t>
    <rPh sb="4" eb="5">
      <t>シュウ</t>
    </rPh>
    <rPh sb="9" eb="10">
      <t>トク</t>
    </rPh>
    <rPh sb="10" eb="11">
      <t>レイ</t>
    </rPh>
    <rPh sb="11" eb="12">
      <t>ブン</t>
    </rPh>
    <phoneticPr fontId="17"/>
  </si>
  <si>
    <t>下水道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</si>
  <si>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</si>
  <si>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</si>
  <si>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</si>
  <si>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</si>
  <si>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</si>
  <si>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</si>
  <si>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</si>
  <si>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</si>
  <si>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</si>
  <si>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</si>
  <si>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</si>
  <si>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</si>
  <si>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</si>
  <si>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</si>
  <si>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</si>
  <si>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</si>
  <si>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</si>
  <si>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</si>
  <si>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</si>
  <si>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</si>
  <si>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</si>
  <si>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</si>
  <si>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</si>
  <si>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</si>
  <si>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</si>
  <si>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</si>
  <si>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北海道比布町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</si>
  <si>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</si>
  <si>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</si>
  <si>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</si>
  <si>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</si>
  <si>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</si>
  <si>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</si>
  <si>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</si>
  <si>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</si>
  <si>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</si>
  <si>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</si>
  <si>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</si>
  <si>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</si>
  <si>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</si>
  <si>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</si>
  <si>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</si>
  <si>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</si>
  <si>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</si>
  <si>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</si>
  <si>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</si>
  <si>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</si>
  <si>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</si>
  <si>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</si>
  <si>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</si>
  <si>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</si>
  <si>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</si>
  <si>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</si>
  <si>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</si>
  <si>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</si>
  <si>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</si>
  <si>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</si>
  <si>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</si>
  <si>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</si>
  <si>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</si>
  <si>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</si>
  <si>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</si>
  <si>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</si>
  <si>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</si>
  <si>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</si>
  <si>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公共下水道事業特別会計</t>
    <phoneticPr fontId="5"/>
  </si>
  <si>
    <t>観光事業特別会計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</si>
  <si>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</si>
  <si>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</si>
  <si>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</si>
  <si>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</si>
  <si>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</si>
  <si>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</si>
  <si>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</si>
  <si>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</si>
  <si>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</si>
  <si>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</si>
  <si>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</si>
  <si>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</si>
  <si>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</si>
  <si>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</si>
  <si>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</si>
  <si>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</si>
  <si>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</si>
  <si>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</si>
  <si>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</si>
  <si>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</si>
  <si>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</si>
  <si>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</si>
  <si>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</si>
  <si>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</si>
  <si>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</si>
  <si>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</si>
  <si>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</si>
  <si>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</si>
  <si>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</si>
  <si>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</si>
  <si>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</si>
  <si>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</si>
  <si>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</si>
  <si>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</si>
  <si>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</si>
  <si>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</si>
  <si>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</si>
  <si>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</si>
  <si>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</si>
  <si>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</si>
  <si>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</si>
  <si>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</si>
  <si>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</si>
  <si>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</si>
  <si>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</si>
  <si>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</si>
  <si>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</si>
  <si>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</si>
  <si>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</si>
  <si>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</si>
  <si>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</si>
  <si>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</si>
  <si>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</si>
  <si>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</si>
  <si>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</si>
  <si>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</si>
  <si>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</si>
  <si>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</si>
  <si>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</si>
  <si>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</si>
  <si>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</si>
  <si>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</si>
  <si>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</si>
  <si>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</si>
  <si>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</si>
  <si>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</si>
  <si>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</si>
  <si>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</si>
  <si>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</si>
  <si>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</si>
  <si>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</si>
  <si>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</si>
  <si>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</si>
  <si>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</si>
  <si>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</si>
  <si>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</si>
  <si>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</si>
  <si>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</si>
  <si>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</si>
  <si>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</si>
  <si>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</si>
  <si>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</si>
  <si>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</si>
  <si>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</si>
  <si>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</si>
  <si>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</si>
  <si>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</si>
  <si>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</si>
  <si>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</si>
  <si>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</si>
  <si>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</si>
  <si>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</si>
  <si>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</si>
  <si>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</si>
  <si>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</si>
  <si>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</si>
  <si>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</si>
  <si>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</si>
  <si>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</si>
  <si>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</si>
  <si>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</si>
  <si>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</si>
  <si>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</si>
  <si>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</si>
  <si>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</si>
  <si>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</si>
  <si>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</si>
  <si>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</si>
  <si>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</si>
  <si>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</si>
  <si>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</si>
  <si>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</si>
  <si>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</si>
  <si>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</si>
  <si>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</si>
  <si>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</si>
  <si>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</si>
  <si>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</si>
  <si>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</si>
  <si>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</si>
  <si>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</si>
  <si>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</si>
  <si>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</si>
  <si>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</si>
  <si>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</si>
  <si>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</si>
  <si>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</si>
  <si>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</si>
  <si>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</si>
  <si>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</si>
  <si>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</si>
  <si>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</si>
  <si>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</si>
  <si>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</si>
  <si>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</si>
  <si>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7.07</t>
  </si>
  <si>
    <t>▲ 0.11</t>
  </si>
  <si>
    <t>▲ 7.05</t>
  </si>
  <si>
    <t>▲ 8.08</t>
  </si>
  <si>
    <t>一般会計</t>
  </si>
  <si>
    <t>介護保険特別会計</t>
  </si>
  <si>
    <t>公共下水道事業特別会計</t>
  </si>
  <si>
    <t>国民健康保険特別会計</t>
  </si>
  <si>
    <t>観光事業特別会計</t>
  </si>
  <si>
    <t>後期高齢者医療特別会計</t>
  </si>
  <si>
    <t>簡易水道事業特別会計</t>
  </si>
  <si>
    <t>その他会計（赤字）</t>
  </si>
  <si>
    <t>その他会計（黒字）</t>
  </si>
  <si>
    <t>R01</t>
    <phoneticPr fontId="5"/>
  </si>
  <si>
    <t>R02</t>
    <phoneticPr fontId="5"/>
  </si>
  <si>
    <t>R03</t>
    <phoneticPr fontId="5"/>
  </si>
  <si>
    <t>R04</t>
    <phoneticPr fontId="5"/>
  </si>
  <si>
    <t>R05</t>
    <phoneticPr fontId="5"/>
  </si>
  <si>
    <t>-</t>
    <phoneticPr fontId="2"/>
  </si>
  <si>
    <t>大雪浄化組合</t>
    <rPh sb="0" eb="2">
      <t>タイセツ</t>
    </rPh>
    <rPh sb="2" eb="4">
      <t>ジョウカ</t>
    </rPh>
    <rPh sb="4" eb="6">
      <t>クミアイ</t>
    </rPh>
    <phoneticPr fontId="18"/>
  </si>
  <si>
    <t>大雪消防組合</t>
    <rPh sb="0" eb="2">
      <t>タイセツ</t>
    </rPh>
    <rPh sb="2" eb="4">
      <t>ショウボウ</t>
    </rPh>
    <rPh sb="4" eb="6">
      <t>クミアイ</t>
    </rPh>
    <phoneticPr fontId="18"/>
  </si>
  <si>
    <t>上川教育研修センター組合</t>
    <rPh sb="0" eb="2">
      <t>カミカワ</t>
    </rPh>
    <rPh sb="2" eb="4">
      <t>キョウイク</t>
    </rPh>
    <rPh sb="4" eb="6">
      <t>ケンシュウ</t>
    </rPh>
    <rPh sb="10" eb="12">
      <t>クミアイ</t>
    </rPh>
    <phoneticPr fontId="18"/>
  </si>
  <si>
    <t>愛別町外3町塵芥処理組合</t>
    <rPh sb="0" eb="3">
      <t>アイベツチョウ</t>
    </rPh>
    <rPh sb="3" eb="4">
      <t>ホカ</t>
    </rPh>
    <rPh sb="5" eb="6">
      <t>チョウ</t>
    </rPh>
    <rPh sb="6" eb="8">
      <t>ジンカイ</t>
    </rPh>
    <rPh sb="8" eb="10">
      <t>ショリ</t>
    </rPh>
    <rPh sb="10" eb="12">
      <t>クミアイ</t>
    </rPh>
    <phoneticPr fontId="18"/>
  </si>
  <si>
    <t>上川広域滞納整理機構</t>
    <rPh sb="0" eb="2">
      <t>カミカワ</t>
    </rPh>
    <rPh sb="2" eb="4">
      <t>コウイキ</t>
    </rPh>
    <rPh sb="4" eb="6">
      <t>タイノウ</t>
    </rPh>
    <rPh sb="6" eb="8">
      <t>セイリ</t>
    </rPh>
    <rPh sb="8" eb="10">
      <t>キコウ</t>
    </rPh>
    <phoneticPr fontId="18"/>
  </si>
  <si>
    <t>上川中部福祉事務組合</t>
    <rPh sb="0" eb="4">
      <t>カミカワチュウブ</t>
    </rPh>
    <rPh sb="4" eb="10">
      <t>フクシジムクミアイ</t>
    </rPh>
    <phoneticPr fontId="2"/>
  </si>
  <si>
    <t>庁舎等整備基金</t>
    <rPh sb="0" eb="3">
      <t>チョウシャトウ</t>
    </rPh>
    <rPh sb="3" eb="7">
      <t>セイビキキン</t>
    </rPh>
    <phoneticPr fontId="5"/>
  </si>
  <si>
    <t>公共施設整備基金</t>
    <rPh sb="0" eb="4">
      <t>コウキョウシセツ</t>
    </rPh>
    <rPh sb="4" eb="8">
      <t>セイビキキン</t>
    </rPh>
    <phoneticPr fontId="5"/>
  </si>
  <si>
    <t>地域福祉基金</t>
    <rPh sb="0" eb="6">
      <t>チイキフクシキキン</t>
    </rPh>
    <phoneticPr fontId="5"/>
  </si>
  <si>
    <t>ふるさと創生基金</t>
    <rPh sb="4" eb="6">
      <t>ソウセイ</t>
    </rPh>
    <rPh sb="6" eb="8">
      <t>キキン</t>
    </rPh>
    <phoneticPr fontId="5"/>
  </si>
  <si>
    <t>まちづくり応援基金</t>
    <rPh sb="5" eb="9">
      <t>オウエンキキン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</si>
</sst>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3E82-4E66-BC43-613DF740C7B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214147</c:v>
                </c:pt>
                <c:pt idx="1">
                  <c:v>71317</c:v>
                </c:pt>
                <c:pt idx="2">
                  <c:v>151097</c:v>
                </c:pt>
                <c:pt idx="3">
                  <c:v>99975</c:v>
                </c:pt>
                <c:pt idx="4">
                  <c:v>204158</c:v>
                </c:pt>
              </c:numCache>
            </c:numRef>
          </c:val>
          <c:smooth val="0"/>
          <c:extLst>
            <c:ext xmlns:c16="http://schemas.microsoft.com/office/drawing/2014/chart" uri="{C3380CC4-5D6E-409C-BE32-E72D297353CC}">
              <c16:uniqueId val="{00000001-3E82-4E66-BC43-613DF740C7B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7.42</c:v>
                </c:pt>
                <c:pt idx="1">
                  <c:v>9.3000000000000007</c:v>
                </c:pt>
                <c:pt idx="2">
                  <c:v>11.62</c:v>
                </c:pt>
                <c:pt idx="3">
                  <c:v>11.79</c:v>
                </c:pt>
                <c:pt idx="4">
                  <c:v>10.52</c:v>
                </c:pt>
              </c:numCache>
            </c:numRef>
          </c:val>
          <c:extLst>
            <c:ext xmlns:c16="http://schemas.microsoft.com/office/drawing/2014/chart" uri="{C3380CC4-5D6E-409C-BE32-E72D297353CC}">
              <c16:uniqueId val="{00000000-D663-450D-BC1D-A23AB7D8132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29.92</c:v>
                </c:pt>
                <c:pt idx="1">
                  <c:v>29.37</c:v>
                </c:pt>
                <c:pt idx="2">
                  <c:v>32</c:v>
                </c:pt>
                <c:pt idx="3">
                  <c:v>34.43</c:v>
                </c:pt>
                <c:pt idx="4">
                  <c:v>32.229999999999997</c:v>
                </c:pt>
              </c:numCache>
            </c:numRef>
          </c:val>
          <c:extLst>
            <c:ext xmlns:c16="http://schemas.microsoft.com/office/drawing/2014/chart" uri="{C3380CC4-5D6E-409C-BE32-E72D297353CC}">
              <c16:uniqueId val="{00000001-D663-450D-BC1D-A23AB7D8132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-7.07</c:v>
                </c:pt>
                <c:pt idx="1">
                  <c:v>-0.11</c:v>
                </c:pt>
                <c:pt idx="2">
                  <c:v>2.4900000000000002</c:v>
                </c:pt>
                <c:pt idx="3">
                  <c:v>-7.05</c:v>
                </c:pt>
                <c:pt idx="4">
                  <c:v>-8.08</c:v>
                </c:pt>
              </c:numCache>
            </c:numRef>
          </c:val>
          <c:smooth val="0"/>
          <c:extLst>
            <c:ext xmlns:c16="http://schemas.microsoft.com/office/drawing/2014/chart" uri="{C3380CC4-5D6E-409C-BE32-E72D297353CC}">
              <c16:uniqueId val="{00000002-D663-450D-BC1D-A23AB7D8132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EE2-451A-B6D4-D50CF5ED703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EE2-451A-B6D4-D50CF5ED703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EE2-451A-B6D4-D50CF5ED7036}"/>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0.18</c:v>
                </c:pt>
                <c:pt idx="2">
                  <c:v>#N/A</c:v>
                </c:pt>
                <c:pt idx="3">
                  <c:v>0.08</c:v>
                </c:pt>
                <c:pt idx="4">
                  <c:v>#N/A</c:v>
                </c:pt>
                <c:pt idx="5">
                  <c:v>0.23</c:v>
                </c:pt>
                <c:pt idx="6">
                  <c:v>#N/A</c:v>
                </c:pt>
                <c:pt idx="7">
                  <c:v>0.11</c:v>
                </c:pt>
                <c:pt idx="8">
                  <c:v>#N/A</c:v>
                </c:pt>
                <c:pt idx="9">
                  <c:v>0</c:v>
                </c:pt>
              </c:numCache>
            </c:numRef>
          </c:val>
          <c:extLst>
            <c:ext xmlns:c16="http://schemas.microsoft.com/office/drawing/2014/chart" uri="{C3380CC4-5D6E-409C-BE32-E72D297353CC}">
              <c16:uniqueId val="{00000003-8EE2-451A-B6D4-D50CF5ED703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8EE2-451A-B6D4-D50CF5ED7036}"/>
            </c:ext>
          </c:extLst>
        </c:ser>
        <c:ser>
          <c:idx val="5"/>
          <c:order val="5"/>
          <c:tx>
            <c:strRef>
              <c:f>データシート!$A$32</c:f>
              <c:strCache>
                <c:ptCount val="1"/>
                <c:pt idx="0">
                  <c:v>観光事業特別会計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0.05</c:v>
                </c:pt>
                <c:pt idx="2">
                  <c:v>#N/A</c:v>
                </c:pt>
                <c:pt idx="3">
                  <c:v>0.03</c:v>
                </c:pt>
                <c:pt idx="4">
                  <c:v>#N/A</c:v>
                </c:pt>
                <c:pt idx="5">
                  <c:v>0.02</c:v>
                </c:pt>
                <c:pt idx="6">
                  <c:v>#N/A</c:v>
                </c:pt>
                <c:pt idx="7">
                  <c:v>0.16</c:v>
                </c:pt>
                <c:pt idx="8">
                  <c:v>#N/A</c:v>
                </c:pt>
                <c:pt idx="9">
                  <c:v>0.04</c:v>
                </c:pt>
              </c:numCache>
            </c:numRef>
          </c:val>
          <c:extLst>
            <c:ext xmlns:c16="http://schemas.microsoft.com/office/drawing/2014/chart" uri="{C3380CC4-5D6E-409C-BE32-E72D297353CC}">
              <c16:uniqueId val="{00000005-8EE2-451A-B6D4-D50CF5ED703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1.06</c:v>
                </c:pt>
                <c:pt idx="2">
                  <c:v>#N/A</c:v>
                </c:pt>
                <c:pt idx="3">
                  <c:v>0.77</c:v>
                </c:pt>
                <c:pt idx="4">
                  <c:v>#N/A</c:v>
                </c:pt>
                <c:pt idx="5">
                  <c:v>0.98</c:v>
                </c:pt>
                <c:pt idx="6">
                  <c:v>#N/A</c:v>
                </c:pt>
                <c:pt idx="7">
                  <c:v>7.0000000000000007E-2</c:v>
                </c:pt>
                <c:pt idx="8">
                  <c:v>#N/A</c:v>
                </c:pt>
                <c:pt idx="9">
                  <c:v>0.15</c:v>
                </c:pt>
              </c:numCache>
            </c:numRef>
          </c:val>
          <c:extLst>
            <c:ext xmlns:c16="http://schemas.microsoft.com/office/drawing/2014/chart" uri="{C3380CC4-5D6E-409C-BE32-E72D297353CC}">
              <c16:uniqueId val="{00000006-8EE2-451A-B6D4-D50CF5ED7036}"/>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0.08</c:v>
                </c:pt>
                <c:pt idx="2">
                  <c:v>#N/A</c:v>
                </c:pt>
                <c:pt idx="3">
                  <c:v>0.05</c:v>
                </c:pt>
                <c:pt idx="4">
                  <c:v>#N/A</c:v>
                </c:pt>
                <c:pt idx="5">
                  <c:v>0.15</c:v>
                </c:pt>
                <c:pt idx="6">
                  <c:v>#N/A</c:v>
                </c:pt>
                <c:pt idx="7">
                  <c:v>0.04</c:v>
                </c:pt>
                <c:pt idx="8">
                  <c:v>#N/A</c:v>
                </c:pt>
                <c:pt idx="9">
                  <c:v>0.31</c:v>
                </c:pt>
              </c:numCache>
            </c:numRef>
          </c:val>
          <c:extLst>
            <c:ext xmlns:c16="http://schemas.microsoft.com/office/drawing/2014/chart" uri="{C3380CC4-5D6E-409C-BE32-E72D297353CC}">
              <c16:uniqueId val="{00000007-8EE2-451A-B6D4-D50CF5ED7036}"/>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1.5</c:v>
                </c:pt>
                <c:pt idx="2">
                  <c:v>#N/A</c:v>
                </c:pt>
                <c:pt idx="3">
                  <c:v>0.98</c:v>
                </c:pt>
                <c:pt idx="4">
                  <c:v>#N/A</c:v>
                </c:pt>
                <c:pt idx="5">
                  <c:v>0.69</c:v>
                </c:pt>
                <c:pt idx="6">
                  <c:v>#N/A</c:v>
                </c:pt>
                <c:pt idx="7">
                  <c:v>0.87</c:v>
                </c:pt>
                <c:pt idx="8">
                  <c:v>#N/A</c:v>
                </c:pt>
                <c:pt idx="9">
                  <c:v>1.39</c:v>
                </c:pt>
              </c:numCache>
            </c:numRef>
          </c:val>
          <c:extLst>
            <c:ext xmlns:c16="http://schemas.microsoft.com/office/drawing/2014/chart" uri="{C3380CC4-5D6E-409C-BE32-E72D297353CC}">
              <c16:uniqueId val="{00000008-8EE2-451A-B6D4-D50CF5ED703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7.41</c:v>
                </c:pt>
                <c:pt idx="2">
                  <c:v>#N/A</c:v>
                </c:pt>
                <c:pt idx="3">
                  <c:v>9.3000000000000007</c:v>
                </c:pt>
                <c:pt idx="4">
                  <c:v>#N/A</c:v>
                </c:pt>
                <c:pt idx="5">
                  <c:v>11.62</c:v>
                </c:pt>
                <c:pt idx="6">
                  <c:v>#N/A</c:v>
                </c:pt>
                <c:pt idx="7">
                  <c:v>11.79</c:v>
                </c:pt>
                <c:pt idx="8">
                  <c:v>#N/A</c:v>
                </c:pt>
                <c:pt idx="9">
                  <c:v>10.51</c:v>
                </c:pt>
              </c:numCache>
            </c:numRef>
          </c:val>
          <c:extLst>
            <c:ext xmlns:c16="http://schemas.microsoft.com/office/drawing/2014/chart" uri="{C3380CC4-5D6E-409C-BE32-E72D297353CC}">
              <c16:uniqueId val="{00000009-8EE2-451A-B6D4-D50CF5ED703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451</c:v>
                </c:pt>
                <c:pt idx="5">
                  <c:v>518</c:v>
                </c:pt>
                <c:pt idx="8">
                  <c:v>445</c:v>
                </c:pt>
                <c:pt idx="11">
                  <c:v>435</c:v>
                </c:pt>
                <c:pt idx="14">
                  <c:v>442</c:v>
                </c:pt>
              </c:numCache>
            </c:numRef>
          </c:val>
          <c:extLst>
            <c:ext xmlns:c16="http://schemas.microsoft.com/office/drawing/2014/chart" uri="{C3380CC4-5D6E-409C-BE32-E72D297353CC}">
              <c16:uniqueId val="{00000000-11E6-4E03-A53A-370813B9F28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1E6-4E03-A53A-370813B9F28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1E6-4E03-A53A-370813B9F28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2</c:v>
                </c:pt>
              </c:numCache>
            </c:numRef>
          </c:val>
          <c:extLst>
            <c:ext xmlns:c16="http://schemas.microsoft.com/office/drawing/2014/chart" uri="{C3380CC4-5D6E-409C-BE32-E72D297353CC}">
              <c16:uniqueId val="{00000003-11E6-4E03-A53A-370813B9F28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169</c:v>
                </c:pt>
                <c:pt idx="3">
                  <c:v>148</c:v>
                </c:pt>
                <c:pt idx="6">
                  <c:v>140</c:v>
                </c:pt>
                <c:pt idx="9">
                  <c:v>100</c:v>
                </c:pt>
                <c:pt idx="12">
                  <c:v>88</c:v>
                </c:pt>
              </c:numCache>
            </c:numRef>
          </c:val>
          <c:extLst>
            <c:ext xmlns:c16="http://schemas.microsoft.com/office/drawing/2014/chart" uri="{C3380CC4-5D6E-409C-BE32-E72D297353CC}">
              <c16:uniqueId val="{00000004-11E6-4E03-A53A-370813B9F28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1E6-4E03-A53A-370813B9F28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1E6-4E03-A53A-370813B9F28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468</c:v>
                </c:pt>
                <c:pt idx="3">
                  <c:v>450</c:v>
                </c:pt>
                <c:pt idx="6">
                  <c:v>442</c:v>
                </c:pt>
                <c:pt idx="9">
                  <c:v>467</c:v>
                </c:pt>
                <c:pt idx="12">
                  <c:v>505</c:v>
                </c:pt>
              </c:numCache>
            </c:numRef>
          </c:val>
          <c:extLst>
            <c:ext xmlns:c16="http://schemas.microsoft.com/office/drawing/2014/chart" uri="{C3380CC4-5D6E-409C-BE32-E72D297353CC}">
              <c16:uniqueId val="{00000007-11E6-4E03-A53A-370813B9F28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186</c:v>
                </c:pt>
                <c:pt idx="2">
                  <c:v>#N/A</c:v>
                </c:pt>
                <c:pt idx="3">
                  <c:v>#N/A</c:v>
                </c:pt>
                <c:pt idx="4">
                  <c:v>80</c:v>
                </c:pt>
                <c:pt idx="5">
                  <c:v>#N/A</c:v>
                </c:pt>
                <c:pt idx="6">
                  <c:v>#N/A</c:v>
                </c:pt>
                <c:pt idx="7">
                  <c:v>137</c:v>
                </c:pt>
                <c:pt idx="8">
                  <c:v>#N/A</c:v>
                </c:pt>
                <c:pt idx="9">
                  <c:v>#N/A</c:v>
                </c:pt>
                <c:pt idx="10">
                  <c:v>132</c:v>
                </c:pt>
                <c:pt idx="11">
                  <c:v>#N/A</c:v>
                </c:pt>
                <c:pt idx="12">
                  <c:v>#N/A</c:v>
                </c:pt>
                <c:pt idx="13">
                  <c:v>153</c:v>
                </c:pt>
                <c:pt idx="14">
                  <c:v>#N/A</c:v>
                </c:pt>
              </c:numCache>
            </c:numRef>
          </c:val>
          <c:smooth val="0"/>
          <c:extLst>
            <c:ext xmlns:c16="http://schemas.microsoft.com/office/drawing/2014/chart" uri="{C3380CC4-5D6E-409C-BE32-E72D297353CC}">
              <c16:uniqueId val="{00000008-11E6-4E03-A53A-370813B9F28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3418</c:v>
                </c:pt>
                <c:pt idx="5">
                  <c:v>3221</c:v>
                </c:pt>
                <c:pt idx="8">
                  <c:v>2975</c:v>
                </c:pt>
                <c:pt idx="11">
                  <c:v>2759</c:v>
                </c:pt>
                <c:pt idx="14">
                  <c:v>2724</c:v>
                </c:pt>
              </c:numCache>
            </c:numRef>
          </c:val>
          <c:extLst>
            <c:ext xmlns:c16="http://schemas.microsoft.com/office/drawing/2014/chart" uri="{C3380CC4-5D6E-409C-BE32-E72D297353CC}">
              <c16:uniqueId val="{00000000-E8B8-4CFF-981F-E06AF35248B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980</c:v>
                </c:pt>
                <c:pt idx="5">
                  <c:v>946</c:v>
                </c:pt>
                <c:pt idx="8">
                  <c:v>1127</c:v>
                </c:pt>
                <c:pt idx="11">
                  <c:v>1151</c:v>
                </c:pt>
                <c:pt idx="14">
                  <c:v>1069</c:v>
                </c:pt>
              </c:numCache>
            </c:numRef>
          </c:val>
          <c:extLst>
            <c:ext xmlns:c16="http://schemas.microsoft.com/office/drawing/2014/chart" uri="{C3380CC4-5D6E-409C-BE32-E72D297353CC}">
              <c16:uniqueId val="{00000001-E8B8-4CFF-981F-E06AF35248B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1339</c:v>
                </c:pt>
                <c:pt idx="5">
                  <c:v>1397</c:v>
                </c:pt>
                <c:pt idx="8">
                  <c:v>1614</c:v>
                </c:pt>
                <c:pt idx="11">
                  <c:v>1632</c:v>
                </c:pt>
                <c:pt idx="14">
                  <c:v>1585</c:v>
                </c:pt>
              </c:numCache>
            </c:numRef>
          </c:val>
          <c:extLst>
            <c:ext xmlns:c16="http://schemas.microsoft.com/office/drawing/2014/chart" uri="{C3380CC4-5D6E-409C-BE32-E72D297353CC}">
              <c16:uniqueId val="{00000002-E8B8-4CFF-981F-E06AF35248B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8B8-4CFF-981F-E06AF35248B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8B8-4CFF-981F-E06AF35248B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8B8-4CFF-981F-E06AF35248B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578</c:v>
                </c:pt>
                <c:pt idx="3">
                  <c:v>573</c:v>
                </c:pt>
                <c:pt idx="6">
                  <c:v>566</c:v>
                </c:pt>
                <c:pt idx="9">
                  <c:v>577</c:v>
                </c:pt>
                <c:pt idx="12">
                  <c:v>570</c:v>
                </c:pt>
              </c:numCache>
            </c:numRef>
          </c:val>
          <c:extLst>
            <c:ext xmlns:c16="http://schemas.microsoft.com/office/drawing/2014/chart" uri="{C3380CC4-5D6E-409C-BE32-E72D297353CC}">
              <c16:uniqueId val="{00000006-E8B8-4CFF-981F-E06AF35248B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15</c:v>
                </c:pt>
                <c:pt idx="3">
                  <c:v>91</c:v>
                </c:pt>
                <c:pt idx="6">
                  <c:v>140</c:v>
                </c:pt>
                <c:pt idx="9">
                  <c:v>140</c:v>
                </c:pt>
                <c:pt idx="12">
                  <c:v>139</c:v>
                </c:pt>
              </c:numCache>
            </c:numRef>
          </c:val>
          <c:extLst>
            <c:ext xmlns:c16="http://schemas.microsoft.com/office/drawing/2014/chart" uri="{C3380CC4-5D6E-409C-BE32-E72D297353CC}">
              <c16:uniqueId val="{00000007-E8B8-4CFF-981F-E06AF35248B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744</c:v>
                </c:pt>
                <c:pt idx="3">
                  <c:v>725</c:v>
                </c:pt>
                <c:pt idx="6">
                  <c:v>632</c:v>
                </c:pt>
                <c:pt idx="9">
                  <c:v>565</c:v>
                </c:pt>
                <c:pt idx="12">
                  <c:v>477</c:v>
                </c:pt>
              </c:numCache>
            </c:numRef>
          </c:val>
          <c:extLst>
            <c:ext xmlns:c16="http://schemas.microsoft.com/office/drawing/2014/chart" uri="{C3380CC4-5D6E-409C-BE32-E72D297353CC}">
              <c16:uniqueId val="{00000008-E8B8-4CFF-981F-E06AF35248B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8B8-4CFF-981F-E06AF35248B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4844</c:v>
                </c:pt>
                <c:pt idx="3">
                  <c:v>4641</c:v>
                </c:pt>
                <c:pt idx="6">
                  <c:v>4580</c:v>
                </c:pt>
                <c:pt idx="9">
                  <c:v>4328</c:v>
                </c:pt>
                <c:pt idx="12">
                  <c:v>4329</c:v>
                </c:pt>
              </c:numCache>
            </c:numRef>
          </c:val>
          <c:extLst>
            <c:ext xmlns:c16="http://schemas.microsoft.com/office/drawing/2014/chart" uri="{C3380CC4-5D6E-409C-BE32-E72D297353CC}">
              <c16:uniqueId val="{0000000A-E8B8-4CFF-981F-E06AF35248B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443</c:v>
                </c:pt>
                <c:pt idx="2">
                  <c:v>#N/A</c:v>
                </c:pt>
                <c:pt idx="3">
                  <c:v>#N/A</c:v>
                </c:pt>
                <c:pt idx="4">
                  <c:v>468</c:v>
                </c:pt>
                <c:pt idx="5">
                  <c:v>#N/A</c:v>
                </c:pt>
                <c:pt idx="6">
                  <c:v>#N/A</c:v>
                </c:pt>
                <c:pt idx="7">
                  <c:v>203</c:v>
                </c:pt>
                <c:pt idx="8">
                  <c:v>#N/A</c:v>
                </c:pt>
                <c:pt idx="9">
                  <c:v>#N/A</c:v>
                </c:pt>
                <c:pt idx="10">
                  <c:v>67</c:v>
                </c:pt>
                <c:pt idx="11">
                  <c:v>#N/A</c:v>
                </c:pt>
                <c:pt idx="12">
                  <c:v>#N/A</c:v>
                </c:pt>
                <c:pt idx="13">
                  <c:v>137</c:v>
                </c:pt>
                <c:pt idx="14">
                  <c:v>#N/A</c:v>
                </c:pt>
              </c:numCache>
            </c:numRef>
          </c:val>
          <c:smooth val="0"/>
          <c:extLst>
            <c:ext xmlns:c16="http://schemas.microsoft.com/office/drawing/2014/chart" uri="{C3380CC4-5D6E-409C-BE32-E72D297353CC}">
              <c16:uniqueId val="{0000000B-E8B8-4CFF-981F-E06AF35248B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801</c:v>
                </c:pt>
                <c:pt idx="1">
                  <c:v>802</c:v>
                </c:pt>
                <c:pt idx="2">
                  <c:v>778</c:v>
                </c:pt>
              </c:numCache>
            </c:numRef>
          </c:val>
          <c:extLst>
            <c:ext xmlns:c16="http://schemas.microsoft.com/office/drawing/2014/chart" uri="{C3380CC4-5D6E-409C-BE32-E72D297353CC}">
              <c16:uniqueId val="{00000000-B67E-4A40-B79B-4DF71EA3F1E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80</c:v>
                </c:pt>
                <c:pt idx="1">
                  <c:v>80</c:v>
                </c:pt>
                <c:pt idx="2">
                  <c:v>80</c:v>
                </c:pt>
              </c:numCache>
            </c:numRef>
          </c:val>
          <c:extLst>
            <c:ext xmlns:c16="http://schemas.microsoft.com/office/drawing/2014/chart" uri="{C3380CC4-5D6E-409C-BE32-E72D297353CC}">
              <c16:uniqueId val="{00000001-B67E-4A40-B79B-4DF71EA3F1E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660</c:v>
                </c:pt>
                <c:pt idx="1">
                  <c:v>662</c:v>
                </c:pt>
                <c:pt idx="2">
                  <c:v>663</c:v>
                </c:pt>
              </c:numCache>
            </c:numRef>
          </c:val>
          <c:extLst>
            <c:ext xmlns:c16="http://schemas.microsoft.com/office/drawing/2014/chart" uri="{C3380CC4-5D6E-409C-BE32-E72D297353CC}">
              <c16:uniqueId val="{00000002-B67E-4A40-B79B-4DF71EA3F1E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北海道比布町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3,471
3,449
86.90
4,462,260
4,208,319
253,940
2,414,308
4,329,171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生産年齢人口の減少、また、地理的条件により商工業の購買力が大経済圏（旭川市）に流出し、自主財源である町税が伸び悩んでいることが財政力指数低迷の大きな要因となっています。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今後においても高齢化などが予想されることから、事業の見直しによる歳出のさらなる削減と行政の効率化に取り組むとともに、滞納整理機構を中心とした徴収率の向上を図り、自主財源の確保に努めます。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75142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47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75142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75142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55033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167869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事務事業の見直しや時間外勤務の抑制により経費の抑制に努めていますが、物価高騰の影響や町単独事業の増加傾向により、類似団体平均を上回っています。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今後においても、人件費や地方債の発行の抑制、事務事業の更なる見直しを図り、経常経費の削減に努めます。</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2117</xdr:rowOff>
    </xdr:from>
    <xdr:to>
      <xdr:col>23</xdr:col>
      <xdr:colOff>133350</xdr:colOff>
      <xdr:row>66</xdr:row>
      <xdr:rowOff>10160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31781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109220</xdr:rowOff>
    </xdr:from>
    <xdr:to>
      <xdr:col>19</xdr:col>
      <xdr:colOff>133350</xdr:colOff>
      <xdr:row>66</xdr:row>
      <xdr:rowOff>10160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2534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52917</xdr:rowOff>
    </xdr:from>
    <xdr:to>
      <xdr:col>15</xdr:col>
      <xdr:colOff>82550</xdr:colOff>
      <xdr:row>65</xdr:row>
      <xdr:rowOff>109220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19716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71544</xdr:rowOff>
    </xdr:from>
    <xdr:to>
      <xdr:col>11</xdr:col>
      <xdr:colOff>31750</xdr:colOff>
      <xdr:row>65</xdr:row>
      <xdr:rowOff>52917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044344"/>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122767</xdr:rowOff>
    </xdr:from>
    <xdr:to>
      <xdr:col>23</xdr:col>
      <xdr:colOff>184150</xdr:colOff>
      <xdr:row>66</xdr:row>
      <xdr:rowOff>52917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94844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3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130810</xdr:rowOff>
    </xdr:from>
    <xdr:to>
      <xdr:col>19</xdr:col>
      <xdr:colOff>184150</xdr:colOff>
      <xdr:row>66</xdr:row>
      <xdr:rowOff>60960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45737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6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58420</xdr:rowOff>
    </xdr:from>
    <xdr:to>
      <xdr:col>15</xdr:col>
      <xdr:colOff>133350</xdr:colOff>
      <xdr:row>65</xdr:row>
      <xdr:rowOff>160020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144797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2117</xdr:rowOff>
    </xdr:from>
    <xdr:to>
      <xdr:col>11</xdr:col>
      <xdr:colOff>82550</xdr:colOff>
      <xdr:row>65</xdr:row>
      <xdr:rowOff>103717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88494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20744</xdr:rowOff>
    </xdr:from>
    <xdr:to>
      <xdr:col>7</xdr:col>
      <xdr:colOff>31750</xdr:colOff>
      <xdr:row>64</xdr:row>
      <xdr:rowOff>122344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107121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[360,533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類似団体平均と比較し、人件費・物件費等が低くなっている要因としては、指定管理者制度の導入が挙げられます。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一部の観光施設関係支出について一般会計内で行っていることや物価高騰等による物件費の増加が見込まれるため、今後においても、指定管理者制度など民間活力導入の検討などのほか、事業の統廃合による需要費や委託料等のさらなる削減に努めます。</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22365</xdr:rowOff>
    </xdr:from>
    <xdr:to>
      <xdr:col>23</xdr:col>
      <xdr:colOff>133350</xdr:colOff>
      <xdr:row>82</xdr:row>
      <xdr:rowOff>31755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81265"/>
          <a:ext cx="838200" cy="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96435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5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12929</xdr:rowOff>
    </xdr:from>
    <xdr:to>
      <xdr:col>19</xdr:col>
      <xdr:colOff>133350</xdr:colOff>
      <xdr:row>82</xdr:row>
      <xdr:rowOff>22365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71829"/>
          <a:ext cx="889000" cy="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28398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12929</xdr:rowOff>
    </xdr:from>
    <xdr:to>
      <xdr:col>15</xdr:col>
      <xdr:colOff>82550</xdr:colOff>
      <xdr:row>82</xdr:row>
      <xdr:rowOff>16475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071829"/>
          <a:ext cx="889000" cy="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170194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152115</xdr:rowOff>
    </xdr:from>
    <xdr:to>
      <xdr:col>11</xdr:col>
      <xdr:colOff>31750</xdr:colOff>
      <xdr:row>82</xdr:row>
      <xdr:rowOff>16475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39565"/>
          <a:ext cx="889000" cy="3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153379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121908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152405</xdr:rowOff>
    </xdr:from>
    <xdr:to>
      <xdr:col>23</xdr:col>
      <xdr:colOff>184150</xdr:colOff>
      <xdr:row>82</xdr:row>
      <xdr:rowOff>82555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3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73682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6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143015</xdr:rowOff>
    </xdr:from>
    <xdr:to>
      <xdr:col>19</xdr:col>
      <xdr:colOff>184150</xdr:colOff>
      <xdr:row>82</xdr:row>
      <xdr:rowOff>73165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3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83342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99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133579</xdr:rowOff>
    </xdr:from>
    <xdr:to>
      <xdr:col>15</xdr:col>
      <xdr:colOff>133350</xdr:colOff>
      <xdr:row>82</xdr:row>
      <xdr:rowOff>63729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2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73906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137125</xdr:rowOff>
    </xdr:from>
    <xdr:to>
      <xdr:col>11</xdr:col>
      <xdr:colOff>82550</xdr:colOff>
      <xdr:row>82</xdr:row>
      <xdr:rowOff>67275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2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77452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9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101315</xdr:rowOff>
    </xdr:from>
    <xdr:to>
      <xdr:col>7</xdr:col>
      <xdr:colOff>31750</xdr:colOff>
      <xdr:row>82</xdr:row>
      <xdr:rowOff>31465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8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41642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57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職員の年齢構成に伴い指数が変動するため、職員数の少ない小規模自治体においては、各年ごとに指数が大きく変動しますが、本町においてはほぼ横ばいで推移しています。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今後も、国の給与制度を考慮するとともに、本町の財政状況とも照らし合わせ、適正な職員給与水準の維持に努めます。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14605</xdr:rowOff>
    </xdr:from>
    <xdr:to>
      <xdr:col>81</xdr:col>
      <xdr:colOff>44450</xdr:colOff>
      <xdr:row>87</xdr:row>
      <xdr:rowOff>105093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930755"/>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99061</xdr:rowOff>
    </xdr:from>
    <xdr:to>
      <xdr:col>77</xdr:col>
      <xdr:colOff>44450</xdr:colOff>
      <xdr:row>87</xdr:row>
      <xdr:rowOff>105093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5015211"/>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99061</xdr:rowOff>
    </xdr:from>
    <xdr:to>
      <xdr:col>72</xdr:col>
      <xdr:colOff>203200</xdr:colOff>
      <xdr:row>87</xdr:row>
      <xdr:rowOff>165418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5015211"/>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141288</xdr:rowOff>
    </xdr:from>
    <xdr:to>
      <xdr:col>68</xdr:col>
      <xdr:colOff>152400</xdr:colOff>
      <xdr:row>87</xdr:row>
      <xdr:rowOff>165418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505743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107332</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85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54293</xdr:rowOff>
    </xdr:from>
    <xdr:to>
      <xdr:col>77</xdr:col>
      <xdr:colOff>95250</xdr:colOff>
      <xdr:row>87</xdr:row>
      <xdr:rowOff>155893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7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140670</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05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48261</xdr:rowOff>
    </xdr:from>
    <xdr:to>
      <xdr:col>73</xdr:col>
      <xdr:colOff>44450</xdr:colOff>
      <xdr:row>87</xdr:row>
      <xdr:rowOff>149861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134638</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114618</xdr:rowOff>
    </xdr:from>
    <xdr:to>
      <xdr:col>68</xdr:col>
      <xdr:colOff>203200</xdr:colOff>
      <xdr:row>88</xdr:row>
      <xdr:rowOff>44768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0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29545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11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90488</xdr:rowOff>
    </xdr:from>
    <xdr:to>
      <xdr:col>64</xdr:col>
      <xdr:colOff>152400</xdr:colOff>
      <xdr:row>88</xdr:row>
      <xdr:rowOff>20638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5415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09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業務の兼務発令などを実施し、職員数の抑制に努めることにより類似団体平均を下回る職員数となっています。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今後、人員配置の見直しや効率化を行い、適正な定員管理に努めます。</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55087</xdr:rowOff>
    </xdr:from>
    <xdr:to>
      <xdr:col>81</xdr:col>
      <xdr:colOff>44450</xdr:colOff>
      <xdr:row>59</xdr:row>
      <xdr:rowOff>58103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170637"/>
          <a:ext cx="8382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125668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41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19494</xdr:rowOff>
    </xdr:from>
    <xdr:to>
      <xdr:col>77</xdr:col>
      <xdr:colOff>44450</xdr:colOff>
      <xdr:row>59</xdr:row>
      <xdr:rowOff>58103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135044"/>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56754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4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6826</xdr:rowOff>
    </xdr:from>
    <xdr:to>
      <xdr:col>72</xdr:col>
      <xdr:colOff>203200</xdr:colOff>
      <xdr:row>59</xdr:row>
      <xdr:rowOff>19494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122376"/>
          <a:ext cx="8890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35037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2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169529</xdr:rowOff>
    </xdr:from>
    <xdr:to>
      <xdr:col>68</xdr:col>
      <xdr:colOff>152400</xdr:colOff>
      <xdr:row>59</xdr:row>
      <xdr:rowOff>6826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113629"/>
          <a:ext cx="889000" cy="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23274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9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4287</xdr:rowOff>
    </xdr:from>
    <xdr:to>
      <xdr:col>81</xdr:col>
      <xdr:colOff>95250</xdr:colOff>
      <xdr:row>59</xdr:row>
      <xdr:rowOff>105887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11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20814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9964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7303</xdr:rowOff>
    </xdr:from>
    <xdr:to>
      <xdr:col>77</xdr:col>
      <xdr:colOff>95250</xdr:colOff>
      <xdr:row>59</xdr:row>
      <xdr:rowOff>108903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12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119080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891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140144</xdr:rowOff>
    </xdr:from>
    <xdr:to>
      <xdr:col>73</xdr:col>
      <xdr:colOff>44450</xdr:colOff>
      <xdr:row>59</xdr:row>
      <xdr:rowOff>70294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08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80471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85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127476</xdr:rowOff>
    </xdr:from>
    <xdr:to>
      <xdr:col>68</xdr:col>
      <xdr:colOff>203200</xdr:colOff>
      <xdr:row>59</xdr:row>
      <xdr:rowOff>57626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0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67803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8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118729</xdr:rowOff>
    </xdr:from>
    <xdr:to>
      <xdr:col>64</xdr:col>
      <xdr:colOff>152400</xdr:colOff>
      <xdr:row>59</xdr:row>
      <xdr:rowOff>48879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06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59056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83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令和５年度は公債費がピークとなった年であり、比率が増加に転じています。次年度以降、一旦公債費は減少に転じますが、大型事業の償還開始により令和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年度には再び増加に転じ、更には複合庁舎建設事業など大きな公債費を伴うことが見込まれ比率の悪化が想定されます。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生活に直結するライフラインの整備や維持補修など、住民にとって不可欠な事業とのバランスを勘案しつつ地方債の発行の抑制に努めるとともに、年度間の償還額の平準化できるよう計画的に実施していきます。</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11854</xdr:rowOff>
    </xdr:from>
    <xdr:to>
      <xdr:col>81</xdr:col>
      <xdr:colOff>44450</xdr:colOff>
      <xdr:row>41</xdr:row>
      <xdr:rowOff>100330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041304"/>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11854</xdr:rowOff>
    </xdr:from>
    <xdr:to>
      <xdr:col>77</xdr:col>
      <xdr:colOff>44450</xdr:colOff>
      <xdr:row>41</xdr:row>
      <xdr:rowOff>100330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04130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42</xdr:row>
      <xdr:rowOff>65617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12978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65617</xdr:rowOff>
    </xdr:from>
    <xdr:to>
      <xdr:col>68</xdr:col>
      <xdr:colOff>152400</xdr:colOff>
      <xdr:row>43</xdr:row>
      <xdr:rowOff>38946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266517"/>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66057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132504</xdr:rowOff>
    </xdr:from>
    <xdr:to>
      <xdr:col>77</xdr:col>
      <xdr:colOff>95250</xdr:colOff>
      <xdr:row>41</xdr:row>
      <xdr:rowOff>62654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14817</xdr:rowOff>
    </xdr:from>
    <xdr:to>
      <xdr:col>68</xdr:col>
      <xdr:colOff>203200</xdr:colOff>
      <xdr:row>42</xdr:row>
      <xdr:rowOff>116417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101194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159596</xdr:rowOff>
    </xdr:from>
    <xdr:to>
      <xdr:col>64</xdr:col>
      <xdr:colOff>152400</xdr:colOff>
      <xdr:row>43</xdr:row>
      <xdr:rowOff>89746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74523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地方債現在高が横ばいとなる中、充当可能財源の減少などにより、比率が上昇に転じています。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今後、複合庁舎建設事業など大型事業も控えており、地方債残高の増加が見込まれることから、後世への負担を最小限に抑えるよう、地方債の発行を厳格に判断し、財政の健全化を図ります。</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123432</xdr:rowOff>
    </xdr:from>
    <xdr:to>
      <xdr:col>81</xdr:col>
      <xdr:colOff>44450</xdr:colOff>
      <xdr:row>13</xdr:row>
      <xdr:rowOff>161350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352282"/>
          <a:ext cx="8382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123432</xdr:rowOff>
    </xdr:from>
    <xdr:to>
      <xdr:col>77</xdr:col>
      <xdr:colOff>44450</xdr:colOff>
      <xdr:row>14</xdr:row>
      <xdr:rowOff>22074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352282"/>
          <a:ext cx="889000" cy="7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22074</xdr:rowOff>
    </xdr:from>
    <xdr:to>
      <xdr:col>72</xdr:col>
      <xdr:colOff>203200</xdr:colOff>
      <xdr:row>15</xdr:row>
      <xdr:rowOff>19534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422374"/>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16087</xdr:rowOff>
    </xdr:from>
    <xdr:to>
      <xdr:col>68</xdr:col>
      <xdr:colOff>152400</xdr:colOff>
      <xdr:row>15</xdr:row>
      <xdr:rowOff>19534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258783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110550</xdr:rowOff>
    </xdr:from>
    <xdr:to>
      <xdr:col>81</xdr:col>
      <xdr:colOff>95250</xdr:colOff>
      <xdr:row>14</xdr:row>
      <xdr:rowOff>40700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3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82627</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3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72632</xdr:rowOff>
    </xdr:from>
    <xdr:to>
      <xdr:col>77</xdr:col>
      <xdr:colOff>95250</xdr:colOff>
      <xdr:row>14</xdr:row>
      <xdr:rowOff>2782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30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159009</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387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142724</xdr:rowOff>
    </xdr:from>
    <xdr:to>
      <xdr:col>73</xdr:col>
      <xdr:colOff>44450</xdr:colOff>
      <xdr:row>14</xdr:row>
      <xdr:rowOff>72874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3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57651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45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140184</xdr:rowOff>
    </xdr:from>
    <xdr:to>
      <xdr:col>68</xdr:col>
      <xdr:colOff>203200</xdr:colOff>
      <xdr:row>15</xdr:row>
      <xdr:rowOff>70334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54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55111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62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136737</xdr:rowOff>
    </xdr:from>
    <xdr:to>
      <xdr:col>64</xdr:col>
      <xdr:colOff>152400</xdr:colOff>
      <xdr:row>15</xdr:row>
      <xdr:rowOff>66887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5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51664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62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北海道比布町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3,471
3,449
86.90
4,462,260
4,208,319
253,940
2,414,308
4,329,171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本町においては、類似団体平均と比較すると</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ポイント高くなっています。</a:t>
          </a:r>
          <a:r>
            <a:rPr kumimoji="1" lang="en-US" altLang="ja-JP" sz="1300">
              <a:latin typeface="ＭＳ Ｐゴシック" panose="020B0600070205080204" pitchFamily="50" charset="-128"/>
              <a:ea typeface="ＭＳ Ｐゴシック" panose="020B0600070205080204" pitchFamily="50" charset="-128"/>
            </a:rPr>
            <a:t>H17</a:t>
          </a:r>
          <a:r>
            <a:rPr kumimoji="1" lang="ja-JP" altLang="en-US" sz="1300">
              <a:latin typeface="ＭＳ Ｐゴシック" panose="020B0600070205080204" pitchFamily="50" charset="-128"/>
              <a:ea typeface="ＭＳ Ｐゴシック" panose="020B0600070205080204" pitchFamily="50" charset="-128"/>
            </a:rPr>
            <a:t>年度から役職手当を廃止し、</a:t>
          </a:r>
          <a:r>
            <a:rPr kumimoji="1" lang="en-US" altLang="ja-JP" sz="1300">
              <a:latin typeface="ＭＳ Ｐゴシック" panose="020B0600070205080204" pitchFamily="50" charset="-128"/>
              <a:ea typeface="ＭＳ Ｐゴシック" panose="020B0600070205080204" pitchFamily="50" charset="-128"/>
            </a:rPr>
            <a:t>H18</a:t>
          </a:r>
          <a:r>
            <a:rPr kumimoji="1" lang="ja-JP" altLang="en-US" sz="1300">
              <a:latin typeface="ＭＳ Ｐゴシック" panose="020B0600070205080204" pitchFamily="50" charset="-128"/>
              <a:ea typeface="ＭＳ Ｐゴシック" panose="020B0600070205080204" pitchFamily="50" charset="-128"/>
            </a:rPr>
            <a:t>年度からは特別職報酬の削減、さらに</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年からは</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歳以上の職員の昇給停止などを実施して人件費の抑制に努めています。</a:t>
          </a:r>
        </a:p>
        <a:p>
          <a:r>
            <a:rPr kumimoji="1" lang="ja-JP" altLang="en-US" sz="1300">
              <a:latin typeface="ＭＳ Ｐゴシック" panose="020B0600070205080204" pitchFamily="50" charset="-128"/>
              <a:ea typeface="ＭＳ Ｐゴシック" panose="020B0600070205080204" pitchFamily="50" charset="-128"/>
            </a:rPr>
            <a:t>今後も計画的な職員の採用を行いながら、人件費の抑制を図ります。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38</xdr:row>
      <xdr:rowOff>35560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820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88138</xdr:rowOff>
    </xdr:from>
    <xdr:to>
      <xdr:col>19</xdr:col>
      <xdr:colOff>187325</xdr:colOff>
      <xdr:row>38</xdr:row>
      <xdr:rowOff>35560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3178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88138</xdr:rowOff>
    </xdr:from>
    <xdr:to>
      <xdr:col>15</xdr:col>
      <xdr:colOff>98425</xdr:colOff>
      <xdr:row>37</xdr:row>
      <xdr:rowOff>147574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317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168148</xdr:rowOff>
    </xdr:from>
    <xdr:to>
      <xdr:col>11</xdr:col>
      <xdr:colOff>9525</xdr:colOff>
      <xdr:row>37</xdr:row>
      <xdr:rowOff>147574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4034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156210</xdr:rowOff>
    </xdr:from>
    <xdr:to>
      <xdr:col>20</xdr:col>
      <xdr:colOff>38100</xdr:colOff>
      <xdr:row>38</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37338</xdr:rowOff>
    </xdr:from>
    <xdr:to>
      <xdr:col>15</xdr:col>
      <xdr:colOff>149225</xdr:colOff>
      <xdr:row>37</xdr:row>
      <xdr:rowOff>138938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96774</xdr:rowOff>
    </xdr:from>
    <xdr:to>
      <xdr:col>11</xdr:col>
      <xdr:colOff>60325</xdr:colOff>
      <xdr:row>38</xdr:row>
      <xdr:rowOff>26924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11701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物件費については前年より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類似団体平均とほぼ同水準です。観光施設の一部と町立診療所に指定管理者制度を導入し、経費の抑制を図っていますが、物価高騰などで増加が想定されることから、業務効率化について検討するとともに、需用費の抑制などにより一層の経費の抑制に努めます。</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19558</xdr:rowOff>
    </xdr:from>
    <xdr:to>
      <xdr:col>82</xdr:col>
      <xdr:colOff>107950</xdr:colOff>
      <xdr:row>17</xdr:row>
      <xdr:rowOff>65278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9342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60706</xdr:rowOff>
    </xdr:from>
    <xdr:to>
      <xdr:col>78</xdr:col>
      <xdr:colOff>69850</xdr:colOff>
      <xdr:row>17</xdr:row>
      <xdr:rowOff>65278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753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60706</xdr:rowOff>
    </xdr:from>
    <xdr:to>
      <xdr:col>73</xdr:col>
      <xdr:colOff>180975</xdr:colOff>
      <xdr:row>17</xdr:row>
      <xdr:rowOff>92710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753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99568</xdr:rowOff>
    </xdr:from>
    <xdr:to>
      <xdr:col>69</xdr:col>
      <xdr:colOff>92075</xdr:colOff>
      <xdr:row>17</xdr:row>
      <xdr:rowOff>92710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4276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156735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28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14478</xdr:rowOff>
    </xdr:from>
    <xdr:to>
      <xdr:col>78</xdr:col>
      <xdr:colOff>120650</xdr:colOff>
      <xdr:row>17</xdr:row>
      <xdr:rowOff>116078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126255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98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9906</xdr:rowOff>
    </xdr:from>
    <xdr:to>
      <xdr:col>74</xdr:col>
      <xdr:colOff>31750</xdr:colOff>
      <xdr:row>17</xdr:row>
      <xdr:rowOff>111506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96283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41910</xdr:rowOff>
    </xdr:from>
    <xdr:to>
      <xdr:col>69</xdr:col>
      <xdr:colOff>142875</xdr:colOff>
      <xdr:row>17</xdr:row>
      <xdr:rowOff>143510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48768</xdr:rowOff>
    </xdr:from>
    <xdr:to>
      <xdr:col>65</xdr:col>
      <xdr:colOff>53975</xdr:colOff>
      <xdr:row>16</xdr:row>
      <xdr:rowOff>150368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160545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6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ほぼ同水準で推移しています。町単独で実施している障害者への交通費支援や高校生以下の子どもへの医療費支援など、弱者支援や子育て支援については重要な政策であるため、町の財政状況を踏まえつつ、今後も必要な政策を実施していきます。</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165100</xdr:rowOff>
    </xdr:from>
    <xdr:to>
      <xdr:col>24</xdr:col>
      <xdr:colOff>25400</xdr:colOff>
      <xdr:row>56</xdr:row>
      <xdr:rowOff>50800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5948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130827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165100</xdr:rowOff>
    </xdr:from>
    <xdr:to>
      <xdr:col>19</xdr:col>
      <xdr:colOff>187325</xdr:colOff>
      <xdr:row>56</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594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165100</xdr:rowOff>
    </xdr:from>
    <xdr:to>
      <xdr:col>15</xdr:col>
      <xdr:colOff>98425</xdr:colOff>
      <xdr:row>56</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5948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146050</xdr:rowOff>
    </xdr:from>
    <xdr:to>
      <xdr:col>11</xdr:col>
      <xdr:colOff>9525</xdr:colOff>
      <xdr:row>56</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747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86377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114300</xdr:rowOff>
    </xdr:from>
    <xdr:to>
      <xdr:col>15</xdr:col>
      <xdr:colOff>149225</xdr:colOff>
      <xdr:row>56</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29227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95250</xdr:rowOff>
    </xdr:from>
    <xdr:to>
      <xdr:col>11</xdr:col>
      <xdr:colOff>60325</xdr:colOff>
      <xdr:row>57</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ポイント高くなっていますが、建設後２０年程度を経過した施設が多くなっていることから維持補修費などが近年増加傾向となっていることが要因です。</a:t>
          </a:r>
        </a:p>
        <a:p>
          <a:r>
            <a:rPr kumimoji="1" lang="ja-JP" altLang="en-US" sz="1300">
              <a:latin typeface="ＭＳ Ｐゴシック" panose="020B0600070205080204" pitchFamily="50" charset="-128"/>
              <a:ea typeface="ＭＳ Ｐゴシック" panose="020B0600070205080204" pitchFamily="50" charset="-128"/>
            </a:rPr>
            <a:t>今後も維持補修費は引き続き増加することが見込まれるため、計画的かつ効率的な維持補修を図り、経費の削減に努めます。</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115570</xdr:rowOff>
    </xdr:from>
    <xdr:to>
      <xdr:col>82</xdr:col>
      <xdr:colOff>107950</xdr:colOff>
      <xdr:row>59</xdr:row>
      <xdr:rowOff>161290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102311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115570</xdr:rowOff>
    </xdr:from>
    <xdr:to>
      <xdr:col>78</xdr:col>
      <xdr:colOff>69850</xdr:colOff>
      <xdr:row>59</xdr:row>
      <xdr:rowOff>149860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4782800" y="102311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104140</xdr:rowOff>
    </xdr:from>
    <xdr:to>
      <xdr:col>73</xdr:col>
      <xdr:colOff>180975</xdr:colOff>
      <xdr:row>59</xdr:row>
      <xdr:rowOff>149860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3893800" y="1004824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104140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99568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33672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110490</xdr:rowOff>
    </xdr:from>
    <xdr:to>
      <xdr:col>82</xdr:col>
      <xdr:colOff>158750</xdr:colOff>
      <xdr:row>60</xdr:row>
      <xdr:rowOff>40640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82567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64770</xdr:rowOff>
    </xdr:from>
    <xdr:to>
      <xdr:col>78</xdr:col>
      <xdr:colOff>120650</xdr:colOff>
      <xdr:row>59</xdr:row>
      <xdr:rowOff>166370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151147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26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99060</xdr:rowOff>
    </xdr:from>
    <xdr:to>
      <xdr:col>74</xdr:col>
      <xdr:colOff>31750</xdr:colOff>
      <xdr:row>60</xdr:row>
      <xdr:rowOff>29210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1021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13987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1030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53340</xdr:rowOff>
    </xdr:from>
    <xdr:to>
      <xdr:col>69</xdr:col>
      <xdr:colOff>142875</xdr:colOff>
      <xdr:row>58</xdr:row>
      <xdr:rowOff>154940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139717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類似団体平均よりも若干高くなっていますが、消防、塵芥処理、し尿処理施設について、近隣自治体と構成する一部事務組合により運営しており、その負担が比率を高める要因となっています。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しかし、これらの施設を単独で運営する場合と比較すると経費は抑制されているため、各一部事務組合の経費削減を図りつつ、引き続き効率的な運営に努めます。</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42418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3494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138430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4782800" y="634949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65278</xdr:rowOff>
    </xdr:from>
    <xdr:to>
      <xdr:col>73</xdr:col>
      <xdr:colOff>180975</xdr:colOff>
      <xdr:row>37</xdr:row>
      <xdr:rowOff>138430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3893800" y="64089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65278</xdr:rowOff>
    </xdr:from>
    <xdr:to>
      <xdr:col>69</xdr:col>
      <xdr:colOff>92075</xdr:colOff>
      <xdr:row>38</xdr:row>
      <xdr:rowOff>17272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40892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135145</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87630</xdr:rowOff>
    </xdr:from>
    <xdr:to>
      <xdr:col>74</xdr:col>
      <xdr:colOff>31750</xdr:colOff>
      <xdr:row>38</xdr:row>
      <xdr:rowOff>17780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2557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14478</xdr:rowOff>
    </xdr:from>
    <xdr:to>
      <xdr:col>69</xdr:col>
      <xdr:colOff>142875</xdr:colOff>
      <xdr:row>37</xdr:row>
      <xdr:rowOff>116078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137922</xdr:rowOff>
    </xdr:from>
    <xdr:to>
      <xdr:col>65</xdr:col>
      <xdr:colOff>53975</xdr:colOff>
      <xdr:row>38</xdr:row>
      <xdr:rowOff>68072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52849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年度は、元金償還の据置措置により一時的に減少していましたが、令和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年度から大型建設事業の償還が始まったため比率が上昇、令和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年度にはピークを迎えています。</a:t>
          </a:r>
        </a:p>
        <a:p>
          <a:r>
            <a:rPr kumimoji="1" lang="ja-JP" altLang="en-US" sz="1300">
              <a:latin typeface="ＭＳ Ｐゴシック" panose="020B0600070205080204" pitchFamily="50" charset="-128"/>
              <a:ea typeface="ＭＳ Ｐゴシック" panose="020B0600070205080204" pitchFamily="50" charset="-128"/>
            </a:rPr>
            <a:t>今まで以上に計画的な町債の発行に努め、公債費の抑制を図ります。</a:t>
          </a: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123189</xdr:rowOff>
    </xdr:from>
    <xdr:to>
      <xdr:col>24</xdr:col>
      <xdr:colOff>25400</xdr:colOff>
      <xdr:row>76</xdr:row>
      <xdr:rowOff>161289</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1533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123189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06576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81280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0657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76</xdr:row>
      <xdr:rowOff>153670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1114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127016</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72389</xdr:rowOff>
    </xdr:from>
    <xdr:to>
      <xdr:col>20</xdr:col>
      <xdr:colOff>38100</xdr:colOff>
      <xdr:row>77</xdr:row>
      <xdr:rowOff>2539</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12717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87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30480</xdr:rowOff>
    </xdr:from>
    <xdr:to>
      <xdr:col>11</xdr:col>
      <xdr:colOff>60325</xdr:colOff>
      <xdr:row>76</xdr:row>
      <xdr:rowOff>132080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ついては、類似団体平均を大幅に上回っている状況が続いています。要因としては、補助費等における一部事務組合の負担とその他における施設維持補修費の高止まりによるものが挙げられるため、各一部事務組合のより効率的な運営と計画的かつ効率的な施設の維持補修を図ることで、経費の削減に努めます。</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130811</xdr:rowOff>
    </xdr:from>
    <xdr:to>
      <xdr:col>82</xdr:col>
      <xdr:colOff>107950</xdr:colOff>
      <xdr:row>81</xdr:row>
      <xdr:rowOff>5080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84681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5080</xdr:rowOff>
    </xdr:from>
    <xdr:to>
      <xdr:col>78</xdr:col>
      <xdr:colOff>69850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4782800" y="138925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96520</xdr:rowOff>
    </xdr:from>
    <xdr:to>
      <xdr:col>73</xdr:col>
      <xdr:colOff>180975</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8125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47007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50800</xdr:rowOff>
    </xdr:from>
    <xdr:to>
      <xdr:col>69</xdr:col>
      <xdr:colOff>92075</xdr:colOff>
      <xdr:row>80</xdr:row>
      <xdr:rowOff>96520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59535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27957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80011</xdr:rowOff>
    </xdr:from>
    <xdr:to>
      <xdr:col>82</xdr:col>
      <xdr:colOff>158750</xdr:colOff>
      <xdr:row>81</xdr:row>
      <xdr:rowOff>10161</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79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52088</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76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125730</xdr:rowOff>
    </xdr:from>
    <xdr:to>
      <xdr:col>78</xdr:col>
      <xdr:colOff>120650</xdr:colOff>
      <xdr:row>81</xdr:row>
      <xdr:rowOff>55880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84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40657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928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144780</xdr:rowOff>
    </xdr:from>
    <xdr:to>
      <xdr:col>74</xdr:col>
      <xdr:colOff>31750</xdr:colOff>
      <xdr:row>81</xdr:row>
      <xdr:rowOff>74930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59707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45720</xdr:rowOff>
    </xdr:from>
    <xdr:to>
      <xdr:col>69</xdr:col>
      <xdr:colOff>142875</xdr:colOff>
      <xdr:row>80</xdr:row>
      <xdr:rowOff>147320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132097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84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0</xdr:rowOff>
    </xdr:from>
    <xdr:to>
      <xdr:col>65</xdr:col>
      <xdr:colOff>53975</xdr:colOff>
      <xdr:row>79</xdr:row>
      <xdr:rowOff>101600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86377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北海道比布町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113623</xdr:rowOff>
    </xdr:from>
    <xdr:to>
      <xdr:col>29</xdr:col>
      <xdr:colOff>127000</xdr:colOff>
      <xdr:row>17</xdr:row>
      <xdr:rowOff>125922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75898"/>
          <a:ext cx="647700" cy="12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0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125922</xdr:rowOff>
    </xdr:from>
    <xdr:to>
      <xdr:col>26</xdr:col>
      <xdr:colOff>50800</xdr:colOff>
      <xdr:row>17</xdr:row>
      <xdr:rowOff>162084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88197"/>
          <a:ext cx="698500" cy="36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129552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4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162084</xdr:rowOff>
    </xdr:from>
    <xdr:to>
      <xdr:col>22</xdr:col>
      <xdr:colOff>114300</xdr:colOff>
      <xdr:row>18</xdr:row>
      <xdr:rowOff>2817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24359"/>
          <a:ext cx="698500" cy="12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148553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2817</xdr:rowOff>
    </xdr:from>
    <xdr:to>
      <xdr:col>18</xdr:col>
      <xdr:colOff>177800</xdr:colOff>
      <xdr:row>18</xdr:row>
      <xdr:rowOff>40806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36542"/>
          <a:ext cx="698500" cy="37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162726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62823</xdr:rowOff>
    </xdr:from>
    <xdr:to>
      <xdr:col>29</xdr:col>
      <xdr:colOff>177800</xdr:colOff>
      <xdr:row>17</xdr:row>
      <xdr:rowOff>164423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25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34900</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99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75122</xdr:rowOff>
    </xdr:from>
    <xdr:to>
      <xdr:col>26</xdr:col>
      <xdr:colOff>101600</xdr:colOff>
      <xdr:row>18</xdr:row>
      <xdr:rowOff>5272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37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161499</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23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111284</xdr:rowOff>
    </xdr:from>
    <xdr:to>
      <xdr:col>22</xdr:col>
      <xdr:colOff>165100</xdr:colOff>
      <xdr:row>18</xdr:row>
      <xdr:rowOff>41434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73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26211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59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123467</xdr:rowOff>
    </xdr:from>
    <xdr:to>
      <xdr:col>19</xdr:col>
      <xdr:colOff>38100</xdr:colOff>
      <xdr:row>18</xdr:row>
      <xdr:rowOff>53617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85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38394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7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161456</xdr:rowOff>
    </xdr:from>
    <xdr:to>
      <xdr:col>15</xdr:col>
      <xdr:colOff>101600</xdr:colOff>
      <xdr:row>18</xdr:row>
      <xdr:rowOff>91606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23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76383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10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210320</xdr:rowOff>
    </xdr:from>
    <xdr:to>
      <xdr:col>29</xdr:col>
      <xdr:colOff>127000</xdr:colOff>
      <xdr:row>35</xdr:row>
      <xdr:rowOff>240953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820670"/>
          <a:ext cx="647700" cy="30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277272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44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234616</xdr:rowOff>
    </xdr:from>
    <xdr:to>
      <xdr:col>26</xdr:col>
      <xdr:colOff>50800</xdr:colOff>
      <xdr:row>35</xdr:row>
      <xdr:rowOff>240953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844966"/>
          <a:ext cx="698500" cy="6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216347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8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234616</xdr:rowOff>
    </xdr:from>
    <xdr:to>
      <xdr:col>22</xdr:col>
      <xdr:colOff>114300</xdr:colOff>
      <xdr:row>35</xdr:row>
      <xdr:rowOff>311832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44966"/>
          <a:ext cx="698500" cy="77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181425</xdr:rowOff>
    </xdr:from>
    <xdr:to>
      <xdr:col>18</xdr:col>
      <xdr:colOff>177800</xdr:colOff>
      <xdr:row>35</xdr:row>
      <xdr:rowOff>311832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791775"/>
          <a:ext cx="698500" cy="130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257540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243410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159520</xdr:rowOff>
    </xdr:from>
    <xdr:to>
      <xdr:col>29</xdr:col>
      <xdr:colOff>177800</xdr:colOff>
      <xdr:row>35</xdr:row>
      <xdr:rowOff>261120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69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131597</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4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190153</xdr:rowOff>
    </xdr:from>
    <xdr:to>
      <xdr:col>26</xdr:col>
      <xdr:colOff>101600</xdr:colOff>
      <xdr:row>35</xdr:row>
      <xdr:rowOff>291753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00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276530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86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183816</xdr:rowOff>
    </xdr:from>
    <xdr:to>
      <xdr:col>22</xdr:col>
      <xdr:colOff>165100</xdr:colOff>
      <xdr:row>35</xdr:row>
      <xdr:rowOff>285416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94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270193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261032</xdr:rowOff>
    </xdr:from>
    <xdr:to>
      <xdr:col>19</xdr:col>
      <xdr:colOff>38100</xdr:colOff>
      <xdr:row>36</xdr:row>
      <xdr:rowOff>19732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71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4509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57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130625</xdr:rowOff>
    </xdr:from>
    <xdr:to>
      <xdr:col>15</xdr:col>
      <xdr:colOff>101600</xdr:colOff>
      <xdr:row>35</xdr:row>
      <xdr:rowOff>232225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40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242402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50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北海道比布町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3,471
3,449
86.90
4,462,260
4,208,319
253,940
2,414,308
4,329,171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11448</xdr:rowOff>
    </xdr:from>
    <xdr:to>
      <xdr:col>24</xdr:col>
      <xdr:colOff>63500</xdr:colOff>
      <xdr:row>37</xdr:row>
      <xdr:rowOff>15321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355098"/>
          <a:ext cx="838200" cy="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67105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67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11448</xdr:rowOff>
    </xdr:from>
    <xdr:to>
      <xdr:col>19</xdr:col>
      <xdr:colOff>177800</xdr:colOff>
      <xdr:row>37</xdr:row>
      <xdr:rowOff>27471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55098"/>
          <a:ext cx="889000" cy="1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169302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599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27471</xdr:rowOff>
    </xdr:from>
    <xdr:to>
      <xdr:col>15</xdr:col>
      <xdr:colOff>50800</xdr:colOff>
      <xdr:row>37</xdr:row>
      <xdr:rowOff>35306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71121"/>
          <a:ext cx="889000" cy="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13883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35306</xdr:rowOff>
    </xdr:from>
    <xdr:to>
      <xdr:col>10</xdr:col>
      <xdr:colOff>114300</xdr:colOff>
      <xdr:row>37</xdr:row>
      <xdr:rowOff>103648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78956"/>
          <a:ext cx="889000" cy="6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27770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77399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135971</xdr:rowOff>
    </xdr:from>
    <xdr:to>
      <xdr:col>24</xdr:col>
      <xdr:colOff>114300</xdr:colOff>
      <xdr:row>37</xdr:row>
      <xdr:rowOff>66121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0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114398</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8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132098</xdr:rowOff>
    </xdr:from>
    <xdr:to>
      <xdr:col>20</xdr:col>
      <xdr:colOff>38100</xdr:colOff>
      <xdr:row>37</xdr:row>
      <xdr:rowOff>62248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0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53375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397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148121</xdr:rowOff>
    </xdr:from>
    <xdr:to>
      <xdr:col>15</xdr:col>
      <xdr:colOff>101600</xdr:colOff>
      <xdr:row>37</xdr:row>
      <xdr:rowOff>78271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2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69398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13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155956</xdr:rowOff>
    </xdr:from>
    <xdr:to>
      <xdr:col>10</xdr:col>
      <xdr:colOff>165100</xdr:colOff>
      <xdr:row>37</xdr:row>
      <xdr:rowOff>86106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2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77233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2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52848</xdr:rowOff>
    </xdr:from>
    <xdr:to>
      <xdr:col>6</xdr:col>
      <xdr:colOff>38100</xdr:colOff>
      <xdr:row>37</xdr:row>
      <xdr:rowOff>154448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145575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8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25999</xdr:rowOff>
    </xdr:from>
    <xdr:to>
      <xdr:col>24</xdr:col>
      <xdr:colOff>63500</xdr:colOff>
      <xdr:row>58</xdr:row>
      <xdr:rowOff>26387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70099"/>
          <a:ext cx="838200" cy="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5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26387</xdr:rowOff>
    </xdr:from>
    <xdr:to>
      <xdr:col>19</xdr:col>
      <xdr:colOff>177800</xdr:colOff>
      <xdr:row>58</xdr:row>
      <xdr:rowOff>31893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70487"/>
          <a:ext cx="889000" cy="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123649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5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22713</xdr:rowOff>
    </xdr:from>
    <xdr:to>
      <xdr:col>15</xdr:col>
      <xdr:colOff>50800</xdr:colOff>
      <xdr:row>58</xdr:row>
      <xdr:rowOff>31893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966813"/>
          <a:ext cx="889000" cy="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157395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58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22713</xdr:rowOff>
    </xdr:from>
    <xdr:to>
      <xdr:col>10</xdr:col>
      <xdr:colOff>114300</xdr:colOff>
      <xdr:row>58</xdr:row>
      <xdr:rowOff>36693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66813"/>
          <a:ext cx="889000" cy="1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170442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0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4485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0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146649</xdr:rowOff>
    </xdr:from>
    <xdr:to>
      <xdr:col>24</xdr:col>
      <xdr:colOff>114300</xdr:colOff>
      <xdr:row>58</xdr:row>
      <xdr:rowOff>76799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1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61576</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34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147037</xdr:rowOff>
    </xdr:from>
    <xdr:to>
      <xdr:col>20</xdr:col>
      <xdr:colOff>38100</xdr:colOff>
      <xdr:row>58</xdr:row>
      <xdr:rowOff>77187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1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68314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1001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152543</xdr:rowOff>
    </xdr:from>
    <xdr:to>
      <xdr:col>15</xdr:col>
      <xdr:colOff>101600</xdr:colOff>
      <xdr:row>58</xdr:row>
      <xdr:rowOff>82693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2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73820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10017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143363</xdr:rowOff>
    </xdr:from>
    <xdr:to>
      <xdr:col>10</xdr:col>
      <xdr:colOff>165100</xdr:colOff>
      <xdr:row>58</xdr:row>
      <xdr:rowOff>73513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1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64640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00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157343</xdr:rowOff>
    </xdr:from>
    <xdr:to>
      <xdr:col>6</xdr:col>
      <xdr:colOff>38100</xdr:colOff>
      <xdr:row>58</xdr:row>
      <xdr:rowOff>87493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2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78620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022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44890</xdr:rowOff>
    </xdr:from>
    <xdr:to>
      <xdr:col>24</xdr:col>
      <xdr:colOff>63500</xdr:colOff>
      <xdr:row>78</xdr:row>
      <xdr:rowOff>73932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17990"/>
          <a:ext cx="838200" cy="2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72006</xdr:rowOff>
    </xdr:from>
    <xdr:to>
      <xdr:col>19</xdr:col>
      <xdr:colOff>177800</xdr:colOff>
      <xdr:row>78</xdr:row>
      <xdr:rowOff>73932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45106"/>
          <a:ext cx="889000" cy="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61533</xdr:rowOff>
    </xdr:from>
    <xdr:to>
      <xdr:col>15</xdr:col>
      <xdr:colOff>50800</xdr:colOff>
      <xdr:row>78</xdr:row>
      <xdr:rowOff>72006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34633"/>
          <a:ext cx="889000" cy="1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61533</xdr:rowOff>
    </xdr:from>
    <xdr:to>
      <xdr:col>10</xdr:col>
      <xdr:colOff>114300</xdr:colOff>
      <xdr:row>78</xdr:row>
      <xdr:rowOff>65889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34633"/>
          <a:ext cx="889000" cy="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165540</xdr:rowOff>
    </xdr:from>
    <xdr:to>
      <xdr:col>24</xdr:col>
      <xdr:colOff>114300</xdr:colOff>
      <xdr:row>78</xdr:row>
      <xdr:rowOff>95690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6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80467</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8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23132</xdr:rowOff>
    </xdr:from>
    <xdr:to>
      <xdr:col>20</xdr:col>
      <xdr:colOff>38100</xdr:colOff>
      <xdr:row>78</xdr:row>
      <xdr:rowOff>124732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9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115859</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8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21206</xdr:rowOff>
    </xdr:from>
    <xdr:to>
      <xdr:col>15</xdr:col>
      <xdr:colOff>101600</xdr:colOff>
      <xdr:row>78</xdr:row>
      <xdr:rowOff>122806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9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113933</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8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10733</xdr:rowOff>
    </xdr:from>
    <xdr:to>
      <xdr:col>10</xdr:col>
      <xdr:colOff>165100</xdr:colOff>
      <xdr:row>78</xdr:row>
      <xdr:rowOff>112333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8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103460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7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15089</xdr:rowOff>
    </xdr:from>
    <xdr:to>
      <xdr:col>6</xdr:col>
      <xdr:colOff>38100</xdr:colOff>
      <xdr:row>78</xdr:row>
      <xdr:rowOff>116689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8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107816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48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114957</xdr:rowOff>
    </xdr:from>
    <xdr:to>
      <xdr:col>24</xdr:col>
      <xdr:colOff>63500</xdr:colOff>
      <xdr:row>95</xdr:row>
      <xdr:rowOff>75509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231257"/>
          <a:ext cx="838200" cy="1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150726</xdr:rowOff>
    </xdr:from>
    <xdr:to>
      <xdr:col>19</xdr:col>
      <xdr:colOff>177800</xdr:colOff>
      <xdr:row>95</xdr:row>
      <xdr:rowOff>75509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267026"/>
          <a:ext cx="889000" cy="9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118160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4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150726</xdr:rowOff>
    </xdr:from>
    <xdr:to>
      <xdr:col>15</xdr:col>
      <xdr:colOff>50800</xdr:colOff>
      <xdr:row>96</xdr:row>
      <xdr:rowOff>2022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267026"/>
          <a:ext cx="889000" cy="19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55060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2022</xdr:rowOff>
    </xdr:from>
    <xdr:to>
      <xdr:col>10</xdr:col>
      <xdr:colOff>114300</xdr:colOff>
      <xdr:row>96</xdr:row>
      <xdr:rowOff>18146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461222"/>
          <a:ext cx="889000" cy="1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54982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81920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64157</xdr:rowOff>
    </xdr:from>
    <xdr:to>
      <xdr:col>24</xdr:col>
      <xdr:colOff>114300</xdr:colOff>
      <xdr:row>94</xdr:row>
      <xdr:rowOff>165757</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18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87034</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31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24709</xdr:rowOff>
    </xdr:from>
    <xdr:to>
      <xdr:col>20</xdr:col>
      <xdr:colOff>38100</xdr:colOff>
      <xdr:row>95</xdr:row>
      <xdr:rowOff>126309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31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142836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08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99926</xdr:rowOff>
    </xdr:from>
    <xdr:to>
      <xdr:col>15</xdr:col>
      <xdr:colOff>101600</xdr:colOff>
      <xdr:row>95</xdr:row>
      <xdr:rowOff>30076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21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46603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599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122672</xdr:rowOff>
    </xdr:from>
    <xdr:to>
      <xdr:col>10</xdr:col>
      <xdr:colOff>165100</xdr:colOff>
      <xdr:row>96</xdr:row>
      <xdr:rowOff>52822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1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69349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18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138796</xdr:rowOff>
    </xdr:from>
    <xdr:to>
      <xdr:col>6</xdr:col>
      <xdr:colOff>38100</xdr:colOff>
      <xdr:row>96</xdr:row>
      <xdr:rowOff>68946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2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85473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20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45441</xdr:rowOff>
    </xdr:from>
    <xdr:to>
      <xdr:col>55</xdr:col>
      <xdr:colOff>0</xdr:colOff>
      <xdr:row>36</xdr:row>
      <xdr:rowOff>110424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217641"/>
          <a:ext cx="838200" cy="6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45441</xdr:rowOff>
    </xdr:from>
    <xdr:to>
      <xdr:col>50</xdr:col>
      <xdr:colOff>114300</xdr:colOff>
      <xdr:row>36</xdr:row>
      <xdr:rowOff>126514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217641"/>
          <a:ext cx="889000" cy="8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107484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27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63353</xdr:rowOff>
    </xdr:from>
    <xdr:to>
      <xdr:col>45</xdr:col>
      <xdr:colOff>177800</xdr:colOff>
      <xdr:row>36</xdr:row>
      <xdr:rowOff>126514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064103"/>
          <a:ext cx="889000" cy="23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63353</xdr:rowOff>
    </xdr:from>
    <xdr:to>
      <xdr:col>41</xdr:col>
      <xdr:colOff>50800</xdr:colOff>
      <xdr:row>37</xdr:row>
      <xdr:rowOff>30019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064103"/>
          <a:ext cx="889000" cy="30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129931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75959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59624</xdr:rowOff>
    </xdr:from>
    <xdr:to>
      <xdr:col>55</xdr:col>
      <xdr:colOff>50800</xdr:colOff>
      <xdr:row>36</xdr:row>
      <xdr:rowOff>161224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3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38051</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1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166091</xdr:rowOff>
    </xdr:from>
    <xdr:to>
      <xdr:col>50</xdr:col>
      <xdr:colOff>165100</xdr:colOff>
      <xdr:row>36</xdr:row>
      <xdr:rowOff>96241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6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112768</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942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75714</xdr:rowOff>
    </xdr:from>
    <xdr:to>
      <xdr:col>46</xdr:col>
      <xdr:colOff>38100</xdr:colOff>
      <xdr:row>37</xdr:row>
      <xdr:rowOff>5864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4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168441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34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12553</xdr:rowOff>
    </xdr:from>
    <xdr:to>
      <xdr:col>41</xdr:col>
      <xdr:colOff>101600</xdr:colOff>
      <xdr:row>35</xdr:row>
      <xdr:rowOff>114153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01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130680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788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150669</xdr:rowOff>
    </xdr:from>
    <xdr:to>
      <xdr:col>36</xdr:col>
      <xdr:colOff>165100</xdr:colOff>
      <xdr:row>37</xdr:row>
      <xdr:rowOff>80819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2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71946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415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60332</xdr:rowOff>
    </xdr:from>
    <xdr:to>
      <xdr:col>55</xdr:col>
      <xdr:colOff>0</xdr:colOff>
      <xdr:row>58</xdr:row>
      <xdr:rowOff>139719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004432"/>
          <a:ext cx="838200" cy="7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100764</xdr:rowOff>
    </xdr:from>
    <xdr:to>
      <xdr:col>50</xdr:col>
      <xdr:colOff>114300</xdr:colOff>
      <xdr:row>58</xdr:row>
      <xdr:rowOff>139719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10044864"/>
          <a:ext cx="889000" cy="3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100764</xdr:rowOff>
    </xdr:from>
    <xdr:to>
      <xdr:col>45</xdr:col>
      <xdr:colOff>177800</xdr:colOff>
      <xdr:row>58</xdr:row>
      <xdr:rowOff>161557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044864"/>
          <a:ext cx="889000" cy="6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52720</xdr:rowOff>
    </xdr:from>
    <xdr:to>
      <xdr:col>41</xdr:col>
      <xdr:colOff>50800</xdr:colOff>
      <xdr:row>58</xdr:row>
      <xdr:rowOff>161557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996820"/>
          <a:ext cx="889000" cy="10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53839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6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78726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67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9532</xdr:rowOff>
    </xdr:from>
    <xdr:to>
      <xdr:col>55</xdr:col>
      <xdr:colOff>50800</xdr:colOff>
      <xdr:row>58</xdr:row>
      <xdr:rowOff>111132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159409</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32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88919</xdr:rowOff>
    </xdr:from>
    <xdr:to>
      <xdr:col>50</xdr:col>
      <xdr:colOff>165100</xdr:colOff>
      <xdr:row>59</xdr:row>
      <xdr:rowOff>19069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3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10196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12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49964</xdr:rowOff>
    </xdr:from>
    <xdr:to>
      <xdr:col>46</xdr:col>
      <xdr:colOff>38100</xdr:colOff>
      <xdr:row>58</xdr:row>
      <xdr:rowOff>151564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9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142691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86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110757</xdr:rowOff>
    </xdr:from>
    <xdr:to>
      <xdr:col>41</xdr:col>
      <xdr:colOff>101600</xdr:colOff>
      <xdr:row>59</xdr:row>
      <xdr:rowOff>40907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5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32034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14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1920</xdr:rowOff>
    </xdr:from>
    <xdr:to>
      <xdr:col>36</xdr:col>
      <xdr:colOff>165100</xdr:colOff>
      <xdr:row>58</xdr:row>
      <xdr:rowOff>103520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94647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38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160827</xdr:rowOff>
    </xdr:from>
    <xdr:to>
      <xdr:col>55</xdr:col>
      <xdr:colOff>0</xdr:colOff>
      <xdr:row>79</xdr:row>
      <xdr:rowOff>84834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33927"/>
          <a:ext cx="838200" cy="9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121632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94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84834</xdr:rowOff>
    </xdr:from>
    <xdr:to>
      <xdr:col>50</xdr:col>
      <xdr:colOff>114300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629384"/>
          <a:ext cx="889000" cy="1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98879</xdr:rowOff>
    </xdr:from>
    <xdr:to>
      <xdr:col>45</xdr:col>
      <xdr:colOff>177800</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98879</xdr:rowOff>
    </xdr:from>
    <xdr:to>
      <xdr:col>41</xdr:col>
      <xdr:colOff>50800</xdr:colOff>
      <xdr:row>79</xdr:row>
      <xdr:rowOff>98879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81983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110027</xdr:rowOff>
    </xdr:from>
    <xdr:to>
      <xdr:col>55</xdr:col>
      <xdr:colOff>50800</xdr:colOff>
      <xdr:row>79</xdr:row>
      <xdr:rowOff>40177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8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69404</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7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34034</xdr:rowOff>
    </xdr:from>
    <xdr:to>
      <xdr:col>50</xdr:col>
      <xdr:colOff>165100</xdr:colOff>
      <xdr:row>79</xdr:row>
      <xdr:rowOff>135634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7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126761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7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48079</xdr:rowOff>
    </xdr:from>
    <xdr:to>
      <xdr:col>46</xdr:col>
      <xdr:colOff>38100</xdr:colOff>
      <xdr:row>79</xdr:row>
      <xdr:rowOff>149679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140806</xdr:rowOff>
    </xdr:from>
    <xdr:ext cx="24929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625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48079</xdr:rowOff>
    </xdr:from>
    <xdr:to>
      <xdr:col>41</xdr:col>
      <xdr:colOff>101600</xdr:colOff>
      <xdr:row>79</xdr:row>
      <xdr:rowOff>149679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140806</xdr:rowOff>
    </xdr:from>
    <xdr:ext cx="24929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73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48079</xdr:rowOff>
    </xdr:from>
    <xdr:to>
      <xdr:col>36</xdr:col>
      <xdr:colOff>165100</xdr:colOff>
      <xdr:row>79</xdr:row>
      <xdr:rowOff>149679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140806</xdr:rowOff>
    </xdr:from>
    <xdr:ext cx="24929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84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14553</xdr:rowOff>
    </xdr:from>
    <xdr:to>
      <xdr:col>55</xdr:col>
      <xdr:colOff>0</xdr:colOff>
      <xdr:row>99</xdr:row>
      <xdr:rowOff>15134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988103"/>
          <a:ext cx="838200" cy="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129995</xdr:rowOff>
    </xdr:from>
    <xdr:to>
      <xdr:col>50</xdr:col>
      <xdr:colOff>114300</xdr:colOff>
      <xdr:row>99</xdr:row>
      <xdr:rowOff>14553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932095"/>
          <a:ext cx="889000" cy="5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129995</xdr:rowOff>
    </xdr:from>
    <xdr:to>
      <xdr:col>45</xdr:col>
      <xdr:colOff>177800</xdr:colOff>
      <xdr:row>99</xdr:row>
      <xdr:rowOff>29144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932095"/>
          <a:ext cx="889000" cy="7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40525</xdr:rowOff>
    </xdr:from>
    <xdr:to>
      <xdr:col>41</xdr:col>
      <xdr:colOff>50800</xdr:colOff>
      <xdr:row>99</xdr:row>
      <xdr:rowOff>29144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842625"/>
          <a:ext cx="889000" cy="16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157266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95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135784</xdr:rowOff>
    </xdr:from>
    <xdr:to>
      <xdr:col>55</xdr:col>
      <xdr:colOff>50800</xdr:colOff>
      <xdr:row>99</xdr:row>
      <xdr:rowOff>65934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50711</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5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135203</xdr:rowOff>
    </xdr:from>
    <xdr:to>
      <xdr:col>50</xdr:col>
      <xdr:colOff>165100</xdr:colOff>
      <xdr:row>99</xdr:row>
      <xdr:rowOff>65353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3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56480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03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79195</xdr:rowOff>
    </xdr:from>
    <xdr:to>
      <xdr:col>46</xdr:col>
      <xdr:colOff>38100</xdr:colOff>
      <xdr:row>99</xdr:row>
      <xdr:rowOff>9345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8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472</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974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149794</xdr:rowOff>
    </xdr:from>
    <xdr:to>
      <xdr:col>41</xdr:col>
      <xdr:colOff>101600</xdr:colOff>
      <xdr:row>99</xdr:row>
      <xdr:rowOff>79944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5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71071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4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161175</xdr:rowOff>
    </xdr:from>
    <xdr:to>
      <xdr:col>36</xdr:col>
      <xdr:colOff>165100</xdr:colOff>
      <xdr:row>98</xdr:row>
      <xdr:rowOff>91325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9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107852</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567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110454</xdr:rowOff>
    </xdr:from>
    <xdr:to>
      <xdr:col>85</xdr:col>
      <xdr:colOff>127000</xdr:colOff>
      <xdr:row>77</xdr:row>
      <xdr:rowOff>133474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312104"/>
          <a:ext cx="838200" cy="2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133474</xdr:rowOff>
    </xdr:from>
    <xdr:to>
      <xdr:col>81</xdr:col>
      <xdr:colOff>50800</xdr:colOff>
      <xdr:row>77</xdr:row>
      <xdr:rowOff>149186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335124"/>
          <a:ext cx="889000" cy="1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128765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98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149186</xdr:rowOff>
    </xdr:from>
    <xdr:to>
      <xdr:col>76</xdr:col>
      <xdr:colOff>114300</xdr:colOff>
      <xdr:row>77</xdr:row>
      <xdr:rowOff>150168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350836"/>
          <a:ext cx="889000" cy="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144790</xdr:rowOff>
    </xdr:from>
    <xdr:to>
      <xdr:col>71</xdr:col>
      <xdr:colOff>177800</xdr:colOff>
      <xdr:row>77</xdr:row>
      <xdr:rowOff>150168</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346440"/>
          <a:ext cx="889000" cy="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59654</xdr:rowOff>
    </xdr:from>
    <xdr:to>
      <xdr:col>85</xdr:col>
      <xdr:colOff>177800</xdr:colOff>
      <xdr:row>77</xdr:row>
      <xdr:rowOff>161254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38081</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39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82674</xdr:rowOff>
    </xdr:from>
    <xdr:to>
      <xdr:col>81</xdr:col>
      <xdr:colOff>101600</xdr:colOff>
      <xdr:row>78</xdr:row>
      <xdr:rowOff>12824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8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3951</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337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98386</xdr:rowOff>
    </xdr:from>
    <xdr:to>
      <xdr:col>76</xdr:col>
      <xdr:colOff>165100</xdr:colOff>
      <xdr:row>78</xdr:row>
      <xdr:rowOff>28536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0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19663</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339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99368</xdr:rowOff>
    </xdr:from>
    <xdr:to>
      <xdr:col>72</xdr:col>
      <xdr:colOff>38100</xdr:colOff>
      <xdr:row>78</xdr:row>
      <xdr:rowOff>29518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0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20645</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3393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93990</xdr:rowOff>
    </xdr:from>
    <xdr:to>
      <xdr:col>67</xdr:col>
      <xdr:colOff>101600</xdr:colOff>
      <xdr:row>78</xdr:row>
      <xdr:rowOff>24140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9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15267</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3388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34275</xdr:rowOff>
    </xdr:from>
    <xdr:to>
      <xdr:col>85</xdr:col>
      <xdr:colOff>127000</xdr:colOff>
      <xdr:row>99</xdr:row>
      <xdr:rowOff>36037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7007825"/>
          <a:ext cx="838200" cy="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16</xdr:rowOff>
    </xdr:from>
    <xdr:to>
      <xdr:col>81</xdr:col>
      <xdr:colOff>50800</xdr:colOff>
      <xdr:row>99</xdr:row>
      <xdr:rowOff>36037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973566"/>
          <a:ext cx="889000" cy="3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16</xdr:rowOff>
    </xdr:from>
    <xdr:to>
      <xdr:col>76</xdr:col>
      <xdr:colOff>114300</xdr:colOff>
      <xdr:row>99</xdr:row>
      <xdr:rowOff>12905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973566"/>
          <a:ext cx="889000" cy="1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114276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5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12905</xdr:rowOff>
    </xdr:from>
    <xdr:to>
      <xdr:col>71</xdr:col>
      <xdr:colOff>177800</xdr:colOff>
      <xdr:row>99</xdr:row>
      <xdr:rowOff>34364</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986455"/>
          <a:ext cx="889000" cy="2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154925</xdr:rowOff>
    </xdr:from>
    <xdr:to>
      <xdr:col>85</xdr:col>
      <xdr:colOff>177800</xdr:colOff>
      <xdr:row>99</xdr:row>
      <xdr:rowOff>85075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95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69852</xdr:rowOff>
    </xdr:from>
    <xdr:ext cx="469744"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87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156687</xdr:rowOff>
    </xdr:from>
    <xdr:to>
      <xdr:col>81</xdr:col>
      <xdr:colOff>101600</xdr:colOff>
      <xdr:row>99</xdr:row>
      <xdr:rowOff>86837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95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77964</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46428" y="1705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120666</xdr:rowOff>
    </xdr:from>
    <xdr:to>
      <xdr:col>76</xdr:col>
      <xdr:colOff>165100</xdr:colOff>
      <xdr:row>99</xdr:row>
      <xdr:rowOff>50816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92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41943</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701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133555</xdr:rowOff>
    </xdr:from>
    <xdr:to>
      <xdr:col>72</xdr:col>
      <xdr:colOff>38100</xdr:colOff>
      <xdr:row>99</xdr:row>
      <xdr:rowOff>63705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3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54832</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70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155014</xdr:rowOff>
    </xdr:from>
    <xdr:to>
      <xdr:col>67</xdr:col>
      <xdr:colOff>101600</xdr:colOff>
      <xdr:row>99</xdr:row>
      <xdr:rowOff>85164</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5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76291</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704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100171</xdr:rowOff>
    </xdr:from>
    <xdr:to>
      <xdr:col>116</xdr:col>
      <xdr:colOff>63500</xdr:colOff>
      <xdr:row>57</xdr:row>
      <xdr:rowOff>102219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872821"/>
          <a:ext cx="838200" cy="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41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102219</xdr:rowOff>
    </xdr:from>
    <xdr:to>
      <xdr:col>111</xdr:col>
      <xdr:colOff>177800</xdr:colOff>
      <xdr:row>57</xdr:row>
      <xdr:rowOff>103819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874869"/>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108639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5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103819</xdr:rowOff>
    </xdr:from>
    <xdr:to>
      <xdr:col>107</xdr:col>
      <xdr:colOff>50800</xdr:colOff>
      <xdr:row>57</xdr:row>
      <xdr:rowOff>108638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876469"/>
          <a:ext cx="889000" cy="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108740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5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108638</xdr:rowOff>
    </xdr:from>
    <xdr:to>
      <xdr:col>102</xdr:col>
      <xdr:colOff>114300</xdr:colOff>
      <xdr:row>57</xdr:row>
      <xdr:rowOff>111939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881288"/>
          <a:ext cx="889000" cy="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107186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5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108566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5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49371</xdr:rowOff>
    </xdr:from>
    <xdr:to>
      <xdr:col>116</xdr:col>
      <xdr:colOff>114300</xdr:colOff>
      <xdr:row>57</xdr:row>
      <xdr:rowOff>150971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82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72248</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67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51419</xdr:rowOff>
    </xdr:from>
    <xdr:to>
      <xdr:col>112</xdr:col>
      <xdr:colOff>38100</xdr:colOff>
      <xdr:row>57</xdr:row>
      <xdr:rowOff>153019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82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169546</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59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53019</xdr:rowOff>
    </xdr:from>
    <xdr:to>
      <xdr:col>107</xdr:col>
      <xdr:colOff>101600</xdr:colOff>
      <xdr:row>57</xdr:row>
      <xdr:rowOff>154619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82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171146</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60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57838</xdr:rowOff>
    </xdr:from>
    <xdr:to>
      <xdr:col>102</xdr:col>
      <xdr:colOff>165100</xdr:colOff>
      <xdr:row>57</xdr:row>
      <xdr:rowOff>159438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83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4515</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60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61139</xdr:rowOff>
    </xdr:from>
    <xdr:to>
      <xdr:col>98</xdr:col>
      <xdr:colOff>38100</xdr:colOff>
      <xdr:row>57</xdr:row>
      <xdr:rowOff>162739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83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7816</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60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72431</xdr:rowOff>
    </xdr:from>
    <xdr:to>
      <xdr:col>116</xdr:col>
      <xdr:colOff>63500</xdr:colOff>
      <xdr:row>76</xdr:row>
      <xdr:rowOff>131082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102631"/>
          <a:ext cx="838200" cy="5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57718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8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85716</xdr:rowOff>
    </xdr:from>
    <xdr:to>
      <xdr:col>111</xdr:col>
      <xdr:colOff>177800</xdr:colOff>
      <xdr:row>76</xdr:row>
      <xdr:rowOff>131082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115916"/>
          <a:ext cx="889000" cy="4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82699</xdr:rowOff>
    </xdr:from>
    <xdr:to>
      <xdr:col>107</xdr:col>
      <xdr:colOff>50800</xdr:colOff>
      <xdr:row>76</xdr:row>
      <xdr:rowOff>85716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112899"/>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2981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71993</xdr:rowOff>
    </xdr:from>
    <xdr:to>
      <xdr:col>102</xdr:col>
      <xdr:colOff>114300</xdr:colOff>
      <xdr:row>76</xdr:row>
      <xdr:rowOff>82699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102193"/>
          <a:ext cx="8890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1021</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8794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21631</xdr:rowOff>
    </xdr:from>
    <xdr:to>
      <xdr:col>116</xdr:col>
      <xdr:colOff>114300</xdr:colOff>
      <xdr:row>76</xdr:row>
      <xdr:rowOff>123231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05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44507</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90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80282</xdr:rowOff>
    </xdr:from>
    <xdr:to>
      <xdr:col>112</xdr:col>
      <xdr:colOff>38100</xdr:colOff>
      <xdr:row>77</xdr:row>
      <xdr:rowOff>10432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1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1559</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3203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34916</xdr:rowOff>
    </xdr:from>
    <xdr:to>
      <xdr:col>107</xdr:col>
      <xdr:colOff>101600</xdr:colOff>
      <xdr:row>76</xdr:row>
      <xdr:rowOff>136516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6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153043</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84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31899</xdr:rowOff>
    </xdr:from>
    <xdr:to>
      <xdr:col>102</xdr:col>
      <xdr:colOff>165100</xdr:colOff>
      <xdr:row>76</xdr:row>
      <xdr:rowOff>133499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06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150026</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837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21193</xdr:rowOff>
    </xdr:from>
    <xdr:to>
      <xdr:col>98</xdr:col>
      <xdr:colOff>38100</xdr:colOff>
      <xdr:row>76</xdr:row>
      <xdr:rowOff>122793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05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139320</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82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物件費が住人</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149,528</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円となっており、類似団体と比較して１人当たりのコストが下回る状況となっており、これは町立診療所等の指定管理者制度の導入による経常経費の抑制などによるものです。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積立金においては、類似団体と比較して１人当たりのコストが大きく下回る状況となっていることから、ふるさと納税をはじめとして財源確保に努め、将来を見据えた財政運営を図る必要があります。</a:t>
          </a:r>
        </a:p>
        <a:p>
          <a:r>
            <a:rPr kumimoji="1" lang="ja-JP" altLang="en-US" sz="1300">
              <a:latin typeface="ＭＳ Ｐゴシック" panose="020B0600070205080204" pitchFamily="50" charset="-128"/>
              <a:ea typeface="ＭＳ Ｐゴシック" panose="020B0600070205080204" pitchFamily="50" charset="-128"/>
            </a:rPr>
            <a:t>更新整備に係る普通建設事業費は類似団体平均を下回る状況となっていますが、今後も役場庁舎の建替（複合庁舎整備事業）や、その他老朽化した公共施設の更新整備が見込まれるため、公共施設等総合管理計画に沿って計画的に更新整備を実施していくよう努め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北海道比布町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3,471
3,449
86.90
4,462,260
4,208,319
253,940
2,414,308
4,329,171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164446</xdr:rowOff>
    </xdr:from>
    <xdr:to>
      <xdr:col>24</xdr:col>
      <xdr:colOff>63500</xdr:colOff>
      <xdr:row>38</xdr:row>
      <xdr:rowOff>901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508096"/>
          <a:ext cx="838200" cy="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3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161284</xdr:rowOff>
    </xdr:from>
    <xdr:to>
      <xdr:col>19</xdr:col>
      <xdr:colOff>177800</xdr:colOff>
      <xdr:row>38</xdr:row>
      <xdr:rowOff>901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504934"/>
          <a:ext cx="889000" cy="1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161284</xdr:rowOff>
    </xdr:from>
    <xdr:to>
      <xdr:col>15</xdr:col>
      <xdr:colOff>50800</xdr:colOff>
      <xdr:row>37</xdr:row>
      <xdr:rowOff>163550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504934"/>
          <a:ext cx="889000" cy="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125417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163550</xdr:rowOff>
    </xdr:from>
    <xdr:to>
      <xdr:col>10</xdr:col>
      <xdr:colOff>114300</xdr:colOff>
      <xdr:row>37</xdr:row>
      <xdr:rowOff>166713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507200"/>
          <a:ext cx="8890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127588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116806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113646</xdr:rowOff>
    </xdr:from>
    <xdr:to>
      <xdr:col>24</xdr:col>
      <xdr:colOff>114300</xdr:colOff>
      <xdr:row>38</xdr:row>
      <xdr:rowOff>43796</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5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28573</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7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121552</xdr:rowOff>
    </xdr:from>
    <xdr:to>
      <xdr:col>20</xdr:col>
      <xdr:colOff>38100</xdr:colOff>
      <xdr:row>38</xdr:row>
      <xdr:rowOff>51702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6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42828</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5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110484</xdr:rowOff>
    </xdr:from>
    <xdr:to>
      <xdr:col>15</xdr:col>
      <xdr:colOff>101600</xdr:colOff>
      <xdr:row>38</xdr:row>
      <xdr:rowOff>40633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541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31761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4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112750</xdr:rowOff>
    </xdr:from>
    <xdr:to>
      <xdr:col>10</xdr:col>
      <xdr:colOff>165100</xdr:colOff>
      <xdr:row>38</xdr:row>
      <xdr:rowOff>42900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34027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4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115913</xdr:rowOff>
    </xdr:from>
    <xdr:to>
      <xdr:col>6</xdr:col>
      <xdr:colOff>38100</xdr:colOff>
      <xdr:row>38</xdr:row>
      <xdr:rowOff>46063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5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37190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5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82133</xdr:rowOff>
    </xdr:from>
    <xdr:to>
      <xdr:col>24</xdr:col>
      <xdr:colOff>63500</xdr:colOff>
      <xdr:row>57</xdr:row>
      <xdr:rowOff>90703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854783"/>
          <a:ext cx="838200" cy="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134669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564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71848</xdr:rowOff>
    </xdr:from>
    <xdr:to>
      <xdr:col>19</xdr:col>
      <xdr:colOff>177800</xdr:colOff>
      <xdr:row>57</xdr:row>
      <xdr:rowOff>82133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2908300" y="9844498"/>
          <a:ext cx="889000" cy="1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46875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4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29035</xdr:rowOff>
    </xdr:from>
    <xdr:to>
      <xdr:col>15</xdr:col>
      <xdr:colOff>50800</xdr:colOff>
      <xdr:row>57</xdr:row>
      <xdr:rowOff>71848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801685"/>
          <a:ext cx="889000" cy="4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52957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48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29035</xdr:rowOff>
    </xdr:from>
    <xdr:to>
      <xdr:col>10</xdr:col>
      <xdr:colOff>114300</xdr:colOff>
      <xdr:row>57</xdr:row>
      <xdr:rowOff>119676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801685"/>
          <a:ext cx="889000" cy="9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23637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45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102319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53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39903</xdr:rowOff>
    </xdr:from>
    <xdr:to>
      <xdr:col>24</xdr:col>
      <xdr:colOff>114300</xdr:colOff>
      <xdr:row>57</xdr:row>
      <xdr:rowOff>141503</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81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126280</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727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31333</xdr:rowOff>
    </xdr:from>
    <xdr:to>
      <xdr:col>20</xdr:col>
      <xdr:colOff>38100</xdr:colOff>
      <xdr:row>57</xdr:row>
      <xdr:rowOff>132933</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8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124060</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89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21048</xdr:rowOff>
    </xdr:from>
    <xdr:to>
      <xdr:col>15</xdr:col>
      <xdr:colOff>101600</xdr:colOff>
      <xdr:row>57</xdr:row>
      <xdr:rowOff>122648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79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113775</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88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149685</xdr:rowOff>
    </xdr:from>
    <xdr:to>
      <xdr:col>10</xdr:col>
      <xdr:colOff>165100</xdr:colOff>
      <xdr:row>57</xdr:row>
      <xdr:rowOff>79835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75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70962</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8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68876</xdr:rowOff>
    </xdr:from>
    <xdr:to>
      <xdr:col>6</xdr:col>
      <xdr:colOff>38100</xdr:colOff>
      <xdr:row>57</xdr:row>
      <xdr:rowOff>170476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84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161603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934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41869</xdr:rowOff>
    </xdr:from>
    <xdr:to>
      <xdr:col>24</xdr:col>
      <xdr:colOff>63500</xdr:colOff>
      <xdr:row>76</xdr:row>
      <xdr:rowOff>104480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072069"/>
          <a:ext cx="838200" cy="6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10877</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6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104480</xdr:rowOff>
    </xdr:from>
    <xdr:to>
      <xdr:col>19</xdr:col>
      <xdr:colOff>177800</xdr:colOff>
      <xdr:row>76</xdr:row>
      <xdr:rowOff>106407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3134680"/>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146025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83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106407</xdr:rowOff>
    </xdr:from>
    <xdr:to>
      <xdr:col>15</xdr:col>
      <xdr:colOff>50800</xdr:colOff>
      <xdr:row>77</xdr:row>
      <xdr:rowOff>1591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136607"/>
          <a:ext cx="889000" cy="6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136055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82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1591</xdr:rowOff>
    </xdr:from>
    <xdr:to>
      <xdr:col>10</xdr:col>
      <xdr:colOff>114300</xdr:colOff>
      <xdr:row>77</xdr:row>
      <xdr:rowOff>14176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203241"/>
          <a:ext cx="889000" cy="1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8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39623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162519</xdr:rowOff>
    </xdr:from>
    <xdr:to>
      <xdr:col>24</xdr:col>
      <xdr:colOff>114300</xdr:colOff>
      <xdr:row>76</xdr:row>
      <xdr:rowOff>92669</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02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140946</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99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53680</xdr:rowOff>
    </xdr:from>
    <xdr:to>
      <xdr:col>20</xdr:col>
      <xdr:colOff>38100</xdr:colOff>
      <xdr:row>76</xdr:row>
      <xdr:rowOff>155280</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08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146407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17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55607</xdr:rowOff>
    </xdr:from>
    <xdr:to>
      <xdr:col>15</xdr:col>
      <xdr:colOff>101600</xdr:colOff>
      <xdr:row>76</xdr:row>
      <xdr:rowOff>157207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08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148334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178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122241</xdr:rowOff>
    </xdr:from>
    <xdr:to>
      <xdr:col>10</xdr:col>
      <xdr:colOff>165100</xdr:colOff>
      <xdr:row>77</xdr:row>
      <xdr:rowOff>52391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15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43518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24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134826</xdr:rowOff>
    </xdr:from>
    <xdr:to>
      <xdr:col>6</xdr:col>
      <xdr:colOff>38100</xdr:colOff>
      <xdr:row>77</xdr:row>
      <xdr:rowOff>64976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6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56103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257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46670</xdr:rowOff>
    </xdr:from>
    <xdr:to>
      <xdr:col>24</xdr:col>
      <xdr:colOff>63500</xdr:colOff>
      <xdr:row>98</xdr:row>
      <xdr:rowOff>51549</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848770"/>
          <a:ext cx="838200" cy="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22535</xdr:rowOff>
    </xdr:from>
    <xdr:to>
      <xdr:col>19</xdr:col>
      <xdr:colOff>177800</xdr:colOff>
      <xdr:row>98</xdr:row>
      <xdr:rowOff>51549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824635"/>
          <a:ext cx="889000" cy="2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166846</xdr:rowOff>
    </xdr:from>
    <xdr:to>
      <xdr:col>15</xdr:col>
      <xdr:colOff>50800</xdr:colOff>
      <xdr:row>98</xdr:row>
      <xdr:rowOff>22535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797496"/>
          <a:ext cx="889000" cy="2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77831</xdr:rowOff>
    </xdr:from>
    <xdr:to>
      <xdr:col>10</xdr:col>
      <xdr:colOff>114300</xdr:colOff>
      <xdr:row>97</xdr:row>
      <xdr:rowOff>166846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708481"/>
          <a:ext cx="889000" cy="8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42848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84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167320</xdr:rowOff>
    </xdr:from>
    <xdr:to>
      <xdr:col>24</xdr:col>
      <xdr:colOff>114300</xdr:colOff>
      <xdr:row>98</xdr:row>
      <xdr:rowOff>97470</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79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82247</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71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749</xdr:rowOff>
    </xdr:from>
    <xdr:to>
      <xdr:col>20</xdr:col>
      <xdr:colOff>38100</xdr:colOff>
      <xdr:row>98</xdr:row>
      <xdr:rowOff>102349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80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93476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89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143185</xdr:rowOff>
    </xdr:from>
    <xdr:to>
      <xdr:col>15</xdr:col>
      <xdr:colOff>101600</xdr:colOff>
      <xdr:row>98</xdr:row>
      <xdr:rowOff>73335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7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64462</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866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116046</xdr:rowOff>
    </xdr:from>
    <xdr:to>
      <xdr:col>10</xdr:col>
      <xdr:colOff>165100</xdr:colOff>
      <xdr:row>98</xdr:row>
      <xdr:rowOff>46196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4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37323</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83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27031</xdr:rowOff>
    </xdr:from>
    <xdr:to>
      <xdr:col>6</xdr:col>
      <xdr:colOff>38100</xdr:colOff>
      <xdr:row>97</xdr:row>
      <xdr:rowOff>128631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65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145158</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43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97137</xdr:rowOff>
    </xdr:from>
    <xdr:to>
      <xdr:col>55</xdr:col>
      <xdr:colOff>0</xdr:colOff>
      <xdr:row>39</xdr:row>
      <xdr:rowOff>97790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783687"/>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97246</xdr:rowOff>
    </xdr:from>
    <xdr:to>
      <xdr:col>50</xdr:col>
      <xdr:colOff>114300</xdr:colOff>
      <xdr:row>39</xdr:row>
      <xdr:rowOff>97790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83796"/>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97246</xdr:rowOff>
    </xdr:from>
    <xdr:to>
      <xdr:col>45</xdr:col>
      <xdr:colOff>177800</xdr:colOff>
      <xdr:row>39</xdr:row>
      <xdr:rowOff>97790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783796"/>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97790</xdr:rowOff>
    </xdr:from>
    <xdr:to>
      <xdr:col>41</xdr:col>
      <xdr:colOff>50800</xdr:colOff>
      <xdr:row>39</xdr:row>
      <xdr:rowOff>98116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784340"/>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46337</xdr:rowOff>
    </xdr:from>
    <xdr:to>
      <xdr:col>55</xdr:col>
      <xdr:colOff>50800</xdr:colOff>
      <xdr:row>39</xdr:row>
      <xdr:rowOff>147937</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132714</xdr:rowOff>
    </xdr:from>
    <xdr:ext cx="313932"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7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46990</xdr:rowOff>
    </xdr:from>
    <xdr:to>
      <xdr:col>50</xdr:col>
      <xdr:colOff>165100</xdr:colOff>
      <xdr:row>39</xdr:row>
      <xdr:rowOff>148590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139717</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82333" y="68262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46446</xdr:rowOff>
    </xdr:from>
    <xdr:to>
      <xdr:col>46</xdr:col>
      <xdr:colOff>38100</xdr:colOff>
      <xdr:row>39</xdr:row>
      <xdr:rowOff>148046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139173</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93333" y="6825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46990</xdr:rowOff>
    </xdr:from>
    <xdr:to>
      <xdr:col>41</xdr:col>
      <xdr:colOff>101600</xdr:colOff>
      <xdr:row>39</xdr:row>
      <xdr:rowOff>148590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139717</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04333" y="68262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47316</xdr:rowOff>
    </xdr:from>
    <xdr:to>
      <xdr:col>36</xdr:col>
      <xdr:colOff>165100</xdr:colOff>
      <xdr:row>39</xdr:row>
      <xdr:rowOff>148916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3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140043</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8265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122847</xdr:rowOff>
    </xdr:from>
    <xdr:to>
      <xdr:col>55</xdr:col>
      <xdr:colOff>0</xdr:colOff>
      <xdr:row>57</xdr:row>
      <xdr:rowOff>132528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895497"/>
          <a:ext cx="838200" cy="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122847</xdr:rowOff>
    </xdr:from>
    <xdr:to>
      <xdr:col>50</xdr:col>
      <xdr:colOff>114300</xdr:colOff>
      <xdr:row>57</xdr:row>
      <xdr:rowOff>138103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895497"/>
          <a:ext cx="889000" cy="1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131132</xdr:rowOff>
    </xdr:from>
    <xdr:to>
      <xdr:col>45</xdr:col>
      <xdr:colOff>177800</xdr:colOff>
      <xdr:row>57</xdr:row>
      <xdr:rowOff>138103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903782"/>
          <a:ext cx="889000" cy="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131132</xdr:rowOff>
    </xdr:from>
    <xdr:to>
      <xdr:col>41</xdr:col>
      <xdr:colOff>50800</xdr:colOff>
      <xdr:row>57</xdr:row>
      <xdr:rowOff>144536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903782"/>
          <a:ext cx="889000" cy="1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6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2785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6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81728</xdr:rowOff>
    </xdr:from>
    <xdr:to>
      <xdr:col>55</xdr:col>
      <xdr:colOff>50800</xdr:colOff>
      <xdr:row>58</xdr:row>
      <xdr:rowOff>11878</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5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20101</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9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72047</xdr:rowOff>
    </xdr:from>
    <xdr:to>
      <xdr:col>50</xdr:col>
      <xdr:colOff>165100</xdr:colOff>
      <xdr:row>58</xdr:row>
      <xdr:rowOff>2197</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4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164774</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937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87303</xdr:rowOff>
    </xdr:from>
    <xdr:to>
      <xdr:col>46</xdr:col>
      <xdr:colOff>38100</xdr:colOff>
      <xdr:row>58</xdr:row>
      <xdr:rowOff>17453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5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8580</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95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80332</xdr:rowOff>
    </xdr:from>
    <xdr:to>
      <xdr:col>41</xdr:col>
      <xdr:colOff>101600</xdr:colOff>
      <xdr:row>58</xdr:row>
      <xdr:rowOff>10482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5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1609</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945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93736</xdr:rowOff>
    </xdr:from>
    <xdr:to>
      <xdr:col>36</xdr:col>
      <xdr:colOff>165100</xdr:colOff>
      <xdr:row>58</xdr:row>
      <xdr:rowOff>23886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6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15013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95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55972</xdr:rowOff>
    </xdr:from>
    <xdr:to>
      <xdr:col>55</xdr:col>
      <xdr:colOff>0</xdr:colOff>
      <xdr:row>77</xdr:row>
      <xdr:rowOff>87415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257622"/>
          <a:ext cx="838200" cy="3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49362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251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55972</xdr:rowOff>
    </xdr:from>
    <xdr:to>
      <xdr:col>50</xdr:col>
      <xdr:colOff>114300</xdr:colOff>
      <xdr:row>77</xdr:row>
      <xdr:rowOff>87644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257622"/>
          <a:ext cx="889000" cy="3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153708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3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55755</xdr:rowOff>
    </xdr:from>
    <xdr:to>
      <xdr:col>45</xdr:col>
      <xdr:colOff>177800</xdr:colOff>
      <xdr:row>77</xdr:row>
      <xdr:rowOff>87644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257405"/>
          <a:ext cx="889000" cy="3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38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55755</xdr:rowOff>
    </xdr:from>
    <xdr:to>
      <xdr:col>41</xdr:col>
      <xdr:colOff>50800</xdr:colOff>
      <xdr:row>77</xdr:row>
      <xdr:rowOff>170081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257405"/>
          <a:ext cx="889000" cy="1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3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58134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43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36615</xdr:rowOff>
    </xdr:from>
    <xdr:to>
      <xdr:col>55</xdr:col>
      <xdr:colOff>50800</xdr:colOff>
      <xdr:row>77</xdr:row>
      <xdr:rowOff>138215</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23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59492</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0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5172</xdr:rowOff>
    </xdr:from>
    <xdr:to>
      <xdr:col>50</xdr:col>
      <xdr:colOff>165100</xdr:colOff>
      <xdr:row>77</xdr:row>
      <xdr:rowOff>106772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20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123299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29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36844</xdr:rowOff>
    </xdr:from>
    <xdr:to>
      <xdr:col>46</xdr:col>
      <xdr:colOff>38100</xdr:colOff>
      <xdr:row>77</xdr:row>
      <xdr:rowOff>138444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23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154971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01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4955</xdr:rowOff>
    </xdr:from>
    <xdr:to>
      <xdr:col>41</xdr:col>
      <xdr:colOff>101600</xdr:colOff>
      <xdr:row>77</xdr:row>
      <xdr:rowOff>106555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20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123082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298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119281</xdr:rowOff>
    </xdr:from>
    <xdr:to>
      <xdr:col>36</xdr:col>
      <xdr:colOff>165100</xdr:colOff>
      <xdr:row>78</xdr:row>
      <xdr:rowOff>49431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2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65958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09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117802</xdr:rowOff>
    </xdr:from>
    <xdr:to>
      <xdr:col>55</xdr:col>
      <xdr:colOff>0</xdr:colOff>
      <xdr:row>98</xdr:row>
      <xdr:rowOff>129226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919902"/>
          <a:ext cx="838200" cy="1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11379</xdr:rowOff>
    </xdr:from>
    <xdr:to>
      <xdr:col>50</xdr:col>
      <xdr:colOff>114300</xdr:colOff>
      <xdr:row>98</xdr:row>
      <xdr:rowOff>129226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813479"/>
          <a:ext cx="889000" cy="11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11379</xdr:rowOff>
    </xdr:from>
    <xdr:to>
      <xdr:col>45</xdr:col>
      <xdr:colOff>177800</xdr:colOff>
      <xdr:row>98</xdr:row>
      <xdr:rowOff>128905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813479"/>
          <a:ext cx="889000" cy="1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165416</xdr:rowOff>
    </xdr:from>
    <xdr:to>
      <xdr:col>41</xdr:col>
      <xdr:colOff>50800</xdr:colOff>
      <xdr:row>98</xdr:row>
      <xdr:rowOff>128905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796066"/>
          <a:ext cx="889000" cy="13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72373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87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67002</xdr:rowOff>
    </xdr:from>
    <xdr:to>
      <xdr:col>55</xdr:col>
      <xdr:colOff>50800</xdr:colOff>
      <xdr:row>98</xdr:row>
      <xdr:rowOff>168602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8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153379</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78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78426</xdr:rowOff>
    </xdr:from>
    <xdr:to>
      <xdr:col>50</xdr:col>
      <xdr:colOff>165100</xdr:colOff>
      <xdr:row>99</xdr:row>
      <xdr:rowOff>8576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88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171153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97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132029</xdr:rowOff>
    </xdr:from>
    <xdr:to>
      <xdr:col>46</xdr:col>
      <xdr:colOff>38100</xdr:colOff>
      <xdr:row>98</xdr:row>
      <xdr:rowOff>62179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6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53306</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855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78105</xdr:rowOff>
    </xdr:from>
    <xdr:to>
      <xdr:col>41</xdr:col>
      <xdr:colOff>101600</xdr:colOff>
      <xdr:row>99</xdr:row>
      <xdr:rowOff>8255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88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170832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9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114616</xdr:rowOff>
    </xdr:from>
    <xdr:to>
      <xdr:col>36</xdr:col>
      <xdr:colOff>165100</xdr:colOff>
      <xdr:row>98</xdr:row>
      <xdr:rowOff>44766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61293</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520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149320</xdr:rowOff>
    </xdr:from>
    <xdr:to>
      <xdr:col>85</xdr:col>
      <xdr:colOff>127000</xdr:colOff>
      <xdr:row>37</xdr:row>
      <xdr:rowOff>97967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321520"/>
          <a:ext cx="838200" cy="12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139615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311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97967</xdr:rowOff>
    </xdr:from>
    <xdr:to>
      <xdr:col>81</xdr:col>
      <xdr:colOff>50800</xdr:colOff>
      <xdr:row>37</xdr:row>
      <xdr:rowOff>101364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441617"/>
          <a:ext cx="889000" cy="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98877</xdr:rowOff>
    </xdr:from>
    <xdr:to>
      <xdr:col>76</xdr:col>
      <xdr:colOff>114300</xdr:colOff>
      <xdr:row>37</xdr:row>
      <xdr:rowOff>101364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442527"/>
          <a:ext cx="889000" cy="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98877</xdr:rowOff>
    </xdr:from>
    <xdr:to>
      <xdr:col>71</xdr:col>
      <xdr:colOff>177800</xdr:colOff>
      <xdr:row>37</xdr:row>
      <xdr:rowOff>111838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442527"/>
          <a:ext cx="889000" cy="1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98520</xdr:rowOff>
    </xdr:from>
    <xdr:to>
      <xdr:col>85</xdr:col>
      <xdr:colOff>177800</xdr:colOff>
      <xdr:row>37</xdr:row>
      <xdr:rowOff>28670</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2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121397</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47167</xdr:rowOff>
    </xdr:from>
    <xdr:to>
      <xdr:col>81</xdr:col>
      <xdr:colOff>101600</xdr:colOff>
      <xdr:row>37</xdr:row>
      <xdr:rowOff>148767</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39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139894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48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50564</xdr:rowOff>
    </xdr:from>
    <xdr:to>
      <xdr:col>76</xdr:col>
      <xdr:colOff>165100</xdr:colOff>
      <xdr:row>37</xdr:row>
      <xdr:rowOff>152164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3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143291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48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48077</xdr:rowOff>
    </xdr:from>
    <xdr:to>
      <xdr:col>72</xdr:col>
      <xdr:colOff>38100</xdr:colOff>
      <xdr:row>37</xdr:row>
      <xdr:rowOff>149677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3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140804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48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61038</xdr:rowOff>
    </xdr:from>
    <xdr:to>
      <xdr:col>67</xdr:col>
      <xdr:colOff>101600</xdr:colOff>
      <xdr:row>37</xdr:row>
      <xdr:rowOff>162638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40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153765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49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98075</xdr:rowOff>
    </xdr:from>
    <xdr:to>
      <xdr:col>85</xdr:col>
      <xdr:colOff>127000</xdr:colOff>
      <xdr:row>58</xdr:row>
      <xdr:rowOff>79215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870725"/>
          <a:ext cx="838200" cy="15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79215</xdr:rowOff>
    </xdr:from>
    <xdr:to>
      <xdr:col>81</xdr:col>
      <xdr:colOff>50800</xdr:colOff>
      <xdr:row>58</xdr:row>
      <xdr:rowOff>117806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10023315"/>
          <a:ext cx="889000" cy="3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98339</xdr:rowOff>
    </xdr:from>
    <xdr:to>
      <xdr:col>76</xdr:col>
      <xdr:colOff>114300</xdr:colOff>
      <xdr:row>58</xdr:row>
      <xdr:rowOff>117806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10042439"/>
          <a:ext cx="889000" cy="1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82655</xdr:rowOff>
    </xdr:from>
    <xdr:to>
      <xdr:col>71</xdr:col>
      <xdr:colOff>177800</xdr:colOff>
      <xdr:row>58</xdr:row>
      <xdr:rowOff>98339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10026755"/>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47275</xdr:rowOff>
    </xdr:from>
    <xdr:to>
      <xdr:col>85</xdr:col>
      <xdr:colOff>177800</xdr:colOff>
      <xdr:row>57</xdr:row>
      <xdr:rowOff>148875</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1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25702</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98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28415</xdr:rowOff>
    </xdr:from>
    <xdr:to>
      <xdr:col>81</xdr:col>
      <xdr:colOff>101600</xdr:colOff>
      <xdr:row>58</xdr:row>
      <xdr:rowOff>130015</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97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121142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06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67006</xdr:rowOff>
    </xdr:from>
    <xdr:to>
      <xdr:col>76</xdr:col>
      <xdr:colOff>165100</xdr:colOff>
      <xdr:row>58</xdr:row>
      <xdr:rowOff>168606</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1001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159733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10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47539</xdr:rowOff>
    </xdr:from>
    <xdr:to>
      <xdr:col>72</xdr:col>
      <xdr:colOff>38100</xdr:colOff>
      <xdr:row>58</xdr:row>
      <xdr:rowOff>149139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9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140266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08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31855</xdr:rowOff>
    </xdr:from>
    <xdr:to>
      <xdr:col>67</xdr:col>
      <xdr:colOff>101600</xdr:colOff>
      <xdr:row>58</xdr:row>
      <xdr:rowOff>133455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7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124582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6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249299"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110454</xdr:rowOff>
    </xdr:from>
    <xdr:to>
      <xdr:col>85</xdr:col>
      <xdr:colOff>127000</xdr:colOff>
      <xdr:row>97</xdr:row>
      <xdr:rowOff>133474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741104"/>
          <a:ext cx="838200" cy="2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133474</xdr:rowOff>
    </xdr:from>
    <xdr:to>
      <xdr:col>81</xdr:col>
      <xdr:colOff>50800</xdr:colOff>
      <xdr:row>97</xdr:row>
      <xdr:rowOff>149186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764124"/>
          <a:ext cx="889000" cy="1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4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149186</xdr:rowOff>
    </xdr:from>
    <xdr:to>
      <xdr:col>76</xdr:col>
      <xdr:colOff>114300</xdr:colOff>
      <xdr:row>97</xdr:row>
      <xdr:rowOff>150168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779836"/>
          <a:ext cx="889000" cy="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144790</xdr:rowOff>
    </xdr:from>
    <xdr:to>
      <xdr:col>71</xdr:col>
      <xdr:colOff>177800</xdr:colOff>
      <xdr:row>97</xdr:row>
      <xdr:rowOff>150168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775440"/>
          <a:ext cx="889000" cy="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59654</xdr:rowOff>
    </xdr:from>
    <xdr:to>
      <xdr:col>85</xdr:col>
      <xdr:colOff>177800</xdr:colOff>
      <xdr:row>97</xdr:row>
      <xdr:rowOff>161254</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69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38081</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668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82674</xdr:rowOff>
    </xdr:from>
    <xdr:to>
      <xdr:col>81</xdr:col>
      <xdr:colOff>101600</xdr:colOff>
      <xdr:row>98</xdr:row>
      <xdr:rowOff>12824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71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3951</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80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98386</xdr:rowOff>
    </xdr:from>
    <xdr:to>
      <xdr:col>76</xdr:col>
      <xdr:colOff>165100</xdr:colOff>
      <xdr:row>98</xdr:row>
      <xdr:rowOff>28536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72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19663</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82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99368</xdr:rowOff>
    </xdr:from>
    <xdr:to>
      <xdr:col>72</xdr:col>
      <xdr:colOff>38100</xdr:colOff>
      <xdr:row>98</xdr:row>
      <xdr:rowOff>29518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73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20645</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822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93990</xdr:rowOff>
    </xdr:from>
    <xdr:to>
      <xdr:col>67</xdr:col>
      <xdr:colOff>101600</xdr:colOff>
      <xdr:row>98</xdr:row>
      <xdr:rowOff>24140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72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15267</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817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全体的に類似団体平均を下回るものが多くなっていますが、商工費が類似団体平均を上回っています。この要因は、</a:t>
          </a:r>
          <a:r>
            <a:rPr kumimoji="1" lang="ja-JP" altLang="en-US" sz="1100">
              <a:solidFill>
                <a:schemeClr val="dk1"/>
              </a:solidFill>
              <a:effectLst/>
              <a:latin typeface="+mn-lt"/>
              <a:ea typeface="+mn-ea"/>
              <a:cs typeface="+mn-cs"/>
            </a:rPr>
            <a:t>一部の観光施設関係支出を一般会計で負担していることや、</a:t>
          </a:r>
          <a:r>
            <a:rPr kumimoji="1" lang="ja-JP" altLang="ja-JP" sz="1100">
              <a:solidFill>
                <a:schemeClr val="dk1"/>
              </a:solidFill>
              <a:effectLst/>
              <a:latin typeface="+mn-lt"/>
              <a:ea typeface="+mn-ea"/>
              <a:cs typeface="+mn-cs"/>
            </a:rPr>
            <a:t>新型コロナウイルス感染症対策事業として</a:t>
          </a:r>
          <a:r>
            <a:rPr kumimoji="1" lang="ja-JP" altLang="en-US" sz="1100">
              <a:solidFill>
                <a:schemeClr val="dk1"/>
              </a:solidFill>
              <a:effectLst/>
              <a:latin typeface="+mn-lt"/>
              <a:ea typeface="+mn-ea"/>
              <a:cs typeface="+mn-cs"/>
            </a:rPr>
            <a:t>生活応援商品券の給付</a:t>
          </a:r>
          <a:r>
            <a:rPr kumimoji="1" lang="ja-JP" altLang="ja-JP" sz="1100">
              <a:solidFill>
                <a:schemeClr val="dk1"/>
              </a:solidFill>
              <a:effectLst/>
              <a:latin typeface="+mn-lt"/>
              <a:ea typeface="+mn-ea"/>
              <a:cs typeface="+mn-cs"/>
            </a:rPr>
            <a:t>を行った</a:t>
          </a:r>
          <a:r>
            <a:rPr kumimoji="1" lang="ja-JP" altLang="en-US" sz="1100">
              <a:solidFill>
                <a:schemeClr val="dk1"/>
              </a:solidFill>
              <a:effectLst/>
              <a:latin typeface="+mn-lt"/>
              <a:ea typeface="+mn-ea"/>
              <a:cs typeface="+mn-cs"/>
            </a:rPr>
            <a:t>ことなどによるもの</a:t>
          </a:r>
          <a:r>
            <a:rPr kumimoji="1" lang="ja-JP" altLang="ja-JP" sz="1100">
              <a:solidFill>
                <a:schemeClr val="dk1"/>
              </a:solidFill>
              <a:effectLst/>
              <a:latin typeface="+mn-lt"/>
              <a:ea typeface="+mn-ea"/>
              <a:cs typeface="+mn-cs"/>
            </a:rPr>
            <a:t>です。</a:t>
          </a:r>
          <a:endParaRPr lang="ja-JP" altLang="ja-JP" sz="1400">
            <a:effectLst/>
          </a:endParaRPr>
        </a:p>
        <a:p>
          <a:r>
            <a:rPr kumimoji="1" lang="ja-JP" altLang="ja-JP" sz="1100">
              <a:solidFill>
                <a:schemeClr val="dk1"/>
              </a:solidFill>
              <a:effectLst/>
              <a:latin typeface="+mn-lt"/>
              <a:ea typeface="+mn-ea"/>
              <a:cs typeface="+mn-cs"/>
            </a:rPr>
            <a:t>また、土木費は類似団体平均を下回っていますが、老朽化が著しく更新時期を迎えるインフラ施設等が多くなって</a:t>
          </a:r>
          <a:r>
            <a:rPr kumimoji="1" lang="ja-JP" altLang="en-US" sz="1100">
              <a:solidFill>
                <a:schemeClr val="dk1"/>
              </a:solidFill>
              <a:effectLst/>
              <a:latin typeface="+mn-lt"/>
              <a:ea typeface="+mn-ea"/>
              <a:cs typeface="+mn-cs"/>
            </a:rPr>
            <a:t>きて</a:t>
          </a:r>
          <a:r>
            <a:rPr kumimoji="1" lang="ja-JP" altLang="ja-JP" sz="1100">
              <a:solidFill>
                <a:schemeClr val="dk1"/>
              </a:solidFill>
              <a:effectLst/>
              <a:latin typeface="+mn-lt"/>
              <a:ea typeface="+mn-ea"/>
              <a:cs typeface="+mn-cs"/>
            </a:rPr>
            <a:t>おり、今後、更新整備等の増加が見込まれるため、計画的かつ効率的なインフラ</a:t>
          </a:r>
          <a:r>
            <a:rPr kumimoji="1" lang="ja-JP" altLang="en-US" sz="1100">
              <a:solidFill>
                <a:schemeClr val="dk1"/>
              </a:solidFill>
              <a:effectLst/>
              <a:latin typeface="+mn-lt"/>
              <a:ea typeface="+mn-ea"/>
              <a:cs typeface="+mn-cs"/>
            </a:rPr>
            <a:t>施設等</a:t>
          </a:r>
          <a:r>
            <a:rPr kumimoji="1" lang="ja-JP" altLang="ja-JP" sz="1100">
              <a:solidFill>
                <a:schemeClr val="dk1"/>
              </a:solidFill>
              <a:effectLst/>
              <a:latin typeface="+mn-lt"/>
              <a:ea typeface="+mn-ea"/>
              <a:cs typeface="+mn-cs"/>
            </a:rPr>
            <a:t>整備を図り、経費の削減に努めます。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北海道比布町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年度から財源不足により取り崩しが続いている状況です。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今後は、物価高騰下の中、大型事業も控えており、さらに厳しい財政運営となっていくことが予想されますが、普通交付税の動向や地方債の発行状況等を注視し、健全な財政運営に努めます。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北海道比布町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一般会計及び全ての特別会計において、赤字額は生じていません。</a:t>
          </a:r>
        </a:p>
        <a:p>
          <a:r>
            <a:rPr kumimoji="1" lang="ja-JP" altLang="en-US" sz="1400">
              <a:latin typeface="ＭＳ ゴシック" pitchFamily="49" charset="-128"/>
              <a:ea typeface="ＭＳ ゴシック" pitchFamily="49" charset="-128"/>
            </a:rPr>
            <a:t>しかし、簡易水道事業特別会計と公共下水道事業特別会計については、昭和後期から平成初期にかけて発行した高金利の地方債の償還が残っているため、地方債の償還状況を踏まえた経営を行う必要があります。</a:t>
          </a:r>
        </a:p>
        <a:p>
          <a:r>
            <a:rPr kumimoji="1" lang="ja-JP" altLang="en-US" sz="1400">
              <a:latin typeface="ＭＳ ゴシック" pitchFamily="49" charset="-128"/>
              <a:ea typeface="ＭＳ ゴシック" pitchFamily="49" charset="-128"/>
            </a:rPr>
            <a:t>今後についても、各会計において健全な財政運営、企業経営に努めます。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北海道比布町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元利償還金等については、年度償還額の平準化のため元金据置措置実施しており、実質公債費比率（分子）については横ばいです。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しかし、今後、大型事業により元利償還額の増加が見込まれるため、これからも地方債の発行を厳格に判断し、より一層の財政健全化に努めます。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減債基金の残高等はなし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北海道比布町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将来負担額及び充当可能財源等共に減少傾向となっており、将来負担比率（分子）については横ばいです。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しかし、今後、複合庁舎建設等の大型事業による地方債残高の増加が見込まれるため、新規事業の実施と将来世代の負債負担のバランスをさらに考慮した財政運営を図っていきます。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北海道比布町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百万円の積立となったことから、基金全体としては前年度から減少する残高となりました。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基金残高について減少傾向に転じたこと、また、今後予定している複合庁舎の建設など大型事業の実施に向け、財源確保及び経費削減に努めながら各基金の目的に応じた積立について検討します。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「庁舎等整備基金」～庁舎等の整備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「公共施設整備基金」～公共施設整備の円滑な推進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「地域福祉基金」～在宅福祉の普及及び向上、健康及び生きがいづくりの推進、その他地域福祉推進を図るために民間団体が行う事業の支援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「ふるさと創生基金」～町の未来に向けて個性豊かで魅力ある町づくりを推進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「まちづくり応援基金」～寄附金の適正管理、子育て支援・教育、高齢者の福祉、自然環境の保全、産業振興、その他目的達成に必要な事業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「公共施設整備基金」～児童福祉施設整備への充当による減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「まちづくり応援基金」～まちづくり応援寄附金の増による増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「まちづくり応援基金」～寄附者の使途要望に応じた事業へ適切に基金を充当し、まちづくりを進めていきます。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「庁舎等整備基金」～今後予定している複合庁舎建設に向け積立を行います。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経常経費の増加や大型建設事業の実施により、歳入に不足が生じたことから取崩を行っており、基金残高が減少に転じています。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基金残高は一定程度の水準で確保していますが、今後も厳しい財政運営が続くため、適切な資金運用に努めていきます。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近年取り崩しを行っていないため、同額となっています。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今後の償還計画を踏まえ、適切な残高を確保できるよう努めていきます。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40" zoomScaleNormal="4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4462260</v>
      </c>
      <c r="BO4" s="358"/>
      <c r="BP4" s="358"/>
      <c r="BQ4" s="358"/>
      <c r="BR4" s="358"/>
      <c r="BS4" s="358"/>
      <c r="BT4" s="358"/>
      <c r="BU4" s="359"/>
      <c r="BV4" s="357">
        <v>4109764</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10.5</v>
      </c>
      <c r="CU4" s="364"/>
      <c r="CV4" s="364"/>
      <c r="CW4" s="364"/>
      <c r="CX4" s="364"/>
      <c r="CY4" s="364"/>
      <c r="CZ4" s="364"/>
      <c r="DA4" s="365"/>
      <c r="DB4" s="363">
        <v>11.8</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4208319</v>
      </c>
      <c r="BO5" s="395"/>
      <c r="BP5" s="395"/>
      <c r="BQ5" s="395"/>
      <c r="BR5" s="395"/>
      <c r="BS5" s="395"/>
      <c r="BT5" s="395"/>
      <c r="BU5" s="396"/>
      <c r="BV5" s="394">
        <v>3825059</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93</v>
      </c>
      <c r="CU5" s="392"/>
      <c r="CV5" s="392"/>
      <c r="CW5" s="392"/>
      <c r="CX5" s="392"/>
      <c r="CY5" s="392"/>
      <c r="CZ5" s="392"/>
      <c r="DA5" s="393"/>
      <c r="DB5" s="391">
        <v>93.2</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253941</v>
      </c>
      <c r="BO6" s="395"/>
      <c r="BP6" s="395"/>
      <c r="BQ6" s="395"/>
      <c r="BR6" s="395"/>
      <c r="BS6" s="395"/>
      <c r="BT6" s="395"/>
      <c r="BU6" s="396"/>
      <c r="BV6" s="394">
        <v>284705</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93.3</v>
      </c>
      <c r="CU6" s="432"/>
      <c r="CV6" s="432"/>
      <c r="CW6" s="432"/>
      <c r="CX6" s="432"/>
      <c r="CY6" s="432"/>
      <c r="CZ6" s="432"/>
      <c r="DA6" s="433"/>
      <c r="DB6" s="431">
        <v>94</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1</v>
      </c>
      <c r="BO7" s="395"/>
      <c r="BP7" s="395"/>
      <c r="BQ7" s="395"/>
      <c r="BR7" s="395"/>
      <c r="BS7" s="395"/>
      <c r="BT7" s="395"/>
      <c r="BU7" s="396"/>
      <c r="BV7" s="394">
        <v>9898</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2414308</v>
      </c>
      <c r="CU7" s="395"/>
      <c r="CV7" s="395"/>
      <c r="CW7" s="395"/>
      <c r="CX7" s="395"/>
      <c r="CY7" s="395"/>
      <c r="CZ7" s="395"/>
      <c r="DA7" s="396"/>
      <c r="DB7" s="394">
        <v>2330703</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253940</v>
      </c>
      <c r="BO8" s="395"/>
      <c r="BP8" s="395"/>
      <c r="BQ8" s="395"/>
      <c r="BR8" s="395"/>
      <c r="BS8" s="395"/>
      <c r="BT8" s="395"/>
      <c r="BU8" s="396"/>
      <c r="BV8" s="394">
        <v>274807</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0.17</v>
      </c>
      <c r="CU8" s="435"/>
      <c r="CV8" s="435"/>
      <c r="CW8" s="435"/>
      <c r="CX8" s="435"/>
      <c r="CY8" s="435"/>
      <c r="CZ8" s="435"/>
      <c r="DA8" s="436"/>
      <c r="DB8" s="434">
        <v>0.17</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3520</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-20867</v>
      </c>
      <c r="BO9" s="395"/>
      <c r="BP9" s="395"/>
      <c r="BQ9" s="395"/>
      <c r="BR9" s="395"/>
      <c r="BS9" s="395"/>
      <c r="BT9" s="395"/>
      <c r="BU9" s="396"/>
      <c r="BV9" s="394">
        <v>-15966</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14.5</v>
      </c>
      <c r="CU9" s="392"/>
      <c r="CV9" s="392"/>
      <c r="CW9" s="392"/>
      <c r="CX9" s="392"/>
      <c r="CY9" s="392"/>
      <c r="CZ9" s="392"/>
      <c r="DA9" s="393"/>
      <c r="DB9" s="391">
        <v>14</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3777</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704</v>
      </c>
      <c r="BO10" s="395"/>
      <c r="BP10" s="395"/>
      <c r="BQ10" s="395"/>
      <c r="BR10" s="395"/>
      <c r="BS10" s="395"/>
      <c r="BT10" s="395"/>
      <c r="BU10" s="396"/>
      <c r="BV10" s="394">
        <v>710</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3471</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175000</v>
      </c>
      <c r="BO12" s="395"/>
      <c r="BP12" s="395"/>
      <c r="BQ12" s="395"/>
      <c r="BR12" s="395"/>
      <c r="BS12" s="395"/>
      <c r="BT12" s="395"/>
      <c r="BU12" s="396"/>
      <c r="BV12" s="394">
        <v>149000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130</v>
      </c>
      <c r="N13" s="486"/>
      <c r="O13" s="486"/>
      <c r="P13" s="486"/>
      <c r="Q13" s="487"/>
      <c r="R13" s="478">
        <v>3449</v>
      </c>
      <c r="S13" s="479"/>
      <c r="T13" s="479"/>
      <c r="U13" s="479"/>
      <c r="V13" s="480"/>
      <c r="W13" s="410" t="s">
        <v>131</v>
      </c>
      <c r="X13" s="411"/>
      <c r="Y13" s="411"/>
      <c r="Z13" s="411"/>
      <c r="AA13" s="411"/>
      <c r="AB13" s="401"/>
      <c r="AC13" s="445">
        <v>486</v>
      </c>
      <c r="AD13" s="446"/>
      <c r="AE13" s="446"/>
      <c r="AF13" s="446"/>
      <c r="AG13" s="488"/>
      <c r="AH13" s="445">
        <v>557</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-195163</v>
      </c>
      <c r="BO13" s="395"/>
      <c r="BP13" s="395"/>
      <c r="BQ13" s="395"/>
      <c r="BR13" s="395"/>
      <c r="BS13" s="395"/>
      <c r="BT13" s="395"/>
      <c r="BU13" s="396"/>
      <c r="BV13" s="394">
        <v>-164256</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6.8</v>
      </c>
      <c r="CU13" s="392"/>
      <c r="CV13" s="392"/>
      <c r="CW13" s="392"/>
      <c r="CX13" s="392"/>
      <c r="CY13" s="392"/>
      <c r="CZ13" s="392"/>
      <c r="DA13" s="393"/>
      <c r="DB13" s="391">
        <v>5.7</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3505</v>
      </c>
      <c r="S14" s="479"/>
      <c r="T14" s="479"/>
      <c r="U14" s="479"/>
      <c r="V14" s="480"/>
      <c r="W14" s="384"/>
      <c r="X14" s="385"/>
      <c r="Y14" s="385"/>
      <c r="Z14" s="385"/>
      <c r="AA14" s="385"/>
      <c r="AB14" s="374"/>
      <c r="AC14" s="481">
        <v>26.7</v>
      </c>
      <c r="AD14" s="482"/>
      <c r="AE14" s="482"/>
      <c r="AF14" s="482"/>
      <c r="AG14" s="483"/>
      <c r="AH14" s="481">
        <v>28.8</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6.7</v>
      </c>
      <c r="CU14" s="493"/>
      <c r="CV14" s="493"/>
      <c r="CW14" s="493"/>
      <c r="CX14" s="493"/>
      <c r="CY14" s="493"/>
      <c r="CZ14" s="493"/>
      <c r="DA14" s="494"/>
      <c r="DB14" s="492">
        <v>3.4</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130</v>
      </c>
      <c r="N15" s="486"/>
      <c r="O15" s="486"/>
      <c r="P15" s="486"/>
      <c r="Q15" s="487"/>
      <c r="R15" s="478">
        <v>3488</v>
      </c>
      <c r="S15" s="479"/>
      <c r="T15" s="479"/>
      <c r="U15" s="479"/>
      <c r="V15" s="480"/>
      <c r="W15" s="410" t="s">
        <v>137</v>
      </c>
      <c r="X15" s="411"/>
      <c r="Y15" s="411"/>
      <c r="Z15" s="411"/>
      <c r="AA15" s="411"/>
      <c r="AB15" s="401"/>
      <c r="AC15" s="445">
        <v>252</v>
      </c>
      <c r="AD15" s="446"/>
      <c r="AE15" s="446"/>
      <c r="AF15" s="446"/>
      <c r="AG15" s="488"/>
      <c r="AH15" s="445">
        <v>281</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404451</v>
      </c>
      <c r="BO15" s="358"/>
      <c r="BP15" s="358"/>
      <c r="BQ15" s="358"/>
      <c r="BR15" s="358"/>
      <c r="BS15" s="358"/>
      <c r="BT15" s="358"/>
      <c r="BU15" s="359"/>
      <c r="BV15" s="357">
        <v>394470</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13.9</v>
      </c>
      <c r="AD16" s="482"/>
      <c r="AE16" s="482"/>
      <c r="AF16" s="482"/>
      <c r="AG16" s="483"/>
      <c r="AH16" s="481">
        <v>14.5</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2318135</v>
      </c>
      <c r="BO16" s="395"/>
      <c r="BP16" s="395"/>
      <c r="BQ16" s="395"/>
      <c r="BR16" s="395"/>
      <c r="BS16" s="395"/>
      <c r="BT16" s="395"/>
      <c r="BU16" s="396"/>
      <c r="BV16" s="394">
        <v>2295175</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1079</v>
      </c>
      <c r="AD17" s="446"/>
      <c r="AE17" s="446"/>
      <c r="AF17" s="446"/>
      <c r="AG17" s="488"/>
      <c r="AH17" s="445">
        <v>1094</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491466</v>
      </c>
      <c r="BO17" s="395"/>
      <c r="BP17" s="395"/>
      <c r="BQ17" s="395"/>
      <c r="BR17" s="395"/>
      <c r="BS17" s="395"/>
      <c r="BT17" s="395"/>
      <c r="BU17" s="396"/>
      <c r="BV17" s="394">
        <v>480697</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9" t="s">
        <v>147</v>
      </c>
      <c r="C18" s="437"/>
      <c r="D18" s="437"/>
      <c r="E18" s="520"/>
      <c r="F18" s="520"/>
      <c r="G18" s="520"/>
      <c r="H18" s="520"/>
      <c r="I18" s="520"/>
      <c r="J18" s="520"/>
      <c r="K18" s="520"/>
      <c r="L18" s="521">
        <v>86.9</v>
      </c>
      <c r="M18" s="521"/>
      <c r="N18" s="521"/>
      <c r="O18" s="521"/>
      <c r="P18" s="521"/>
      <c r="Q18" s="521"/>
      <c r="R18" s="522"/>
      <c r="S18" s="522"/>
      <c r="T18" s="522"/>
      <c r="U18" s="522"/>
      <c r="V18" s="523"/>
      <c r="W18" s="412"/>
      <c r="X18" s="413"/>
      <c r="Y18" s="413"/>
      <c r="Z18" s="413"/>
      <c r="AA18" s="413"/>
      <c r="AB18" s="404"/>
      <c r="AC18" s="524">
        <v>59.4</v>
      </c>
      <c r="AD18" s="525"/>
      <c r="AE18" s="525"/>
      <c r="AF18" s="525"/>
      <c r="AG18" s="526"/>
      <c r="AH18" s="524">
        <v>56.6</v>
      </c>
      <c r="AI18" s="525"/>
      <c r="AJ18" s="525"/>
      <c r="AK18" s="525"/>
      <c r="AL18" s="527"/>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2249752</v>
      </c>
      <c r="BO18" s="395"/>
      <c r="BP18" s="395"/>
      <c r="BQ18" s="395"/>
      <c r="BR18" s="395"/>
      <c r="BS18" s="395"/>
      <c r="BT18" s="395"/>
      <c r="BU18" s="396"/>
      <c r="BV18" s="394">
        <v>2191322</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9" t="s">
        <v>149</v>
      </c>
      <c r="C19" s="437"/>
      <c r="D19" s="437"/>
      <c r="E19" s="520"/>
      <c r="F19" s="520"/>
      <c r="G19" s="520"/>
      <c r="H19" s="520"/>
      <c r="I19" s="520"/>
      <c r="J19" s="520"/>
      <c r="K19" s="520"/>
      <c r="L19" s="528">
        <v>41</v>
      </c>
      <c r="M19" s="528"/>
      <c r="N19" s="528"/>
      <c r="O19" s="528"/>
      <c r="P19" s="528"/>
      <c r="Q19" s="528"/>
      <c r="R19" s="529"/>
      <c r="S19" s="529"/>
      <c r="T19" s="529"/>
      <c r="U19" s="529"/>
      <c r="V19" s="530"/>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2987889</v>
      </c>
      <c r="BO19" s="395"/>
      <c r="BP19" s="395"/>
      <c r="BQ19" s="395"/>
      <c r="BR19" s="395"/>
      <c r="BS19" s="395"/>
      <c r="BT19" s="395"/>
      <c r="BU19" s="396"/>
      <c r="BV19" s="394">
        <v>2827706</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9" t="s">
        <v>151</v>
      </c>
      <c r="C20" s="437"/>
      <c r="D20" s="437"/>
      <c r="E20" s="520"/>
      <c r="F20" s="520"/>
      <c r="G20" s="520"/>
      <c r="H20" s="520"/>
      <c r="I20" s="520"/>
      <c r="J20" s="520"/>
      <c r="K20" s="520"/>
      <c r="L20" s="528">
        <v>1570</v>
      </c>
      <c r="M20" s="528"/>
      <c r="N20" s="528"/>
      <c r="O20" s="528"/>
      <c r="P20" s="528"/>
      <c r="Q20" s="528"/>
      <c r="R20" s="529"/>
      <c r="S20" s="529"/>
      <c r="T20" s="529"/>
      <c r="U20" s="529"/>
      <c r="V20" s="530"/>
      <c r="W20" s="412"/>
      <c r="X20" s="413"/>
      <c r="Y20" s="413"/>
      <c r="Z20" s="413"/>
      <c r="AA20" s="413"/>
      <c r="AB20" s="413"/>
      <c r="AC20" s="531"/>
      <c r="AD20" s="531"/>
      <c r="AE20" s="531"/>
      <c r="AF20" s="531"/>
      <c r="AG20" s="531"/>
      <c r="AH20" s="531"/>
      <c r="AI20" s="531"/>
      <c r="AJ20" s="531"/>
      <c r="AK20" s="531"/>
      <c r="AL20" s="532"/>
      <c r="AM20" s="533"/>
      <c r="AN20" s="449"/>
      <c r="AO20" s="449"/>
      <c r="AP20" s="449"/>
      <c r="AQ20" s="449"/>
      <c r="AR20" s="449"/>
      <c r="AS20" s="449"/>
      <c r="AT20" s="450"/>
      <c r="AU20" s="534"/>
      <c r="AV20" s="535"/>
      <c r="AW20" s="535"/>
      <c r="AX20" s="536"/>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10" t="s">
        <v>152</v>
      </c>
      <c r="C21" s="511"/>
      <c r="D21" s="511"/>
      <c r="E21" s="511"/>
      <c r="F21" s="511"/>
      <c r="G21" s="511"/>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513"/>
      <c r="AZ21" s="514"/>
      <c r="BA21" s="514"/>
      <c r="BB21" s="514"/>
      <c r="BC21" s="514"/>
      <c r="BD21" s="514"/>
      <c r="BE21" s="514"/>
      <c r="BF21" s="514"/>
      <c r="BG21" s="514"/>
      <c r="BH21" s="514"/>
      <c r="BI21" s="514"/>
      <c r="BJ21" s="514"/>
      <c r="BK21" s="514"/>
      <c r="BL21" s="514"/>
      <c r="BM21" s="515"/>
      <c r="BN21" s="516"/>
      <c r="BO21" s="517"/>
      <c r="BP21" s="517"/>
      <c r="BQ21" s="517"/>
      <c r="BR21" s="517"/>
      <c r="BS21" s="517"/>
      <c r="BT21" s="517"/>
      <c r="BU21" s="518"/>
      <c r="BV21" s="516"/>
      <c r="BW21" s="517"/>
      <c r="BX21" s="517"/>
      <c r="BY21" s="517"/>
      <c r="BZ21" s="517"/>
      <c r="CA21" s="517"/>
      <c r="CB21" s="517"/>
      <c r="CC21" s="518"/>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4329171</v>
      </c>
      <c r="BO22" s="358"/>
      <c r="BP22" s="358"/>
      <c r="BQ22" s="358"/>
      <c r="BR22" s="358"/>
      <c r="BS22" s="358"/>
      <c r="BT22" s="358"/>
      <c r="BU22" s="359"/>
      <c r="BV22" s="357">
        <v>4327715</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3639229</v>
      </c>
      <c r="BO23" s="395"/>
      <c r="BP23" s="395"/>
      <c r="BQ23" s="395"/>
      <c r="BR23" s="395"/>
      <c r="BS23" s="395"/>
      <c r="BT23" s="395"/>
      <c r="BU23" s="396"/>
      <c r="BV23" s="394">
        <v>3636534</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6800</v>
      </c>
      <c r="R24" s="446"/>
      <c r="S24" s="446"/>
      <c r="T24" s="446"/>
      <c r="U24" s="446"/>
      <c r="V24" s="488"/>
      <c r="W24" s="540"/>
      <c r="X24" s="541"/>
      <c r="Y24" s="542"/>
      <c r="Z24" s="444" t="s">
        <v>162</v>
      </c>
      <c r="AA24" s="424"/>
      <c r="AB24" s="424"/>
      <c r="AC24" s="424"/>
      <c r="AD24" s="424"/>
      <c r="AE24" s="424"/>
      <c r="AF24" s="424"/>
      <c r="AG24" s="425"/>
      <c r="AH24" s="445">
        <v>67</v>
      </c>
      <c r="AI24" s="446"/>
      <c r="AJ24" s="446"/>
      <c r="AK24" s="446"/>
      <c r="AL24" s="488"/>
      <c r="AM24" s="445">
        <v>199191</v>
      </c>
      <c r="AN24" s="446"/>
      <c r="AO24" s="446"/>
      <c r="AP24" s="446"/>
      <c r="AQ24" s="446"/>
      <c r="AR24" s="488"/>
      <c r="AS24" s="445">
        <v>2973</v>
      </c>
      <c r="AT24" s="446"/>
      <c r="AU24" s="446"/>
      <c r="AV24" s="446"/>
      <c r="AW24" s="446"/>
      <c r="AX24" s="447"/>
      <c r="AY24" s="513" t="s">
        <v>163</v>
      </c>
      <c r="AZ24" s="514"/>
      <c r="BA24" s="514"/>
      <c r="BB24" s="514"/>
      <c r="BC24" s="514"/>
      <c r="BD24" s="514"/>
      <c r="BE24" s="514"/>
      <c r="BF24" s="514"/>
      <c r="BG24" s="514"/>
      <c r="BH24" s="514"/>
      <c r="BI24" s="514"/>
      <c r="BJ24" s="514"/>
      <c r="BK24" s="514"/>
      <c r="BL24" s="514"/>
      <c r="BM24" s="515"/>
      <c r="BN24" s="394">
        <v>3318695</v>
      </c>
      <c r="BO24" s="395"/>
      <c r="BP24" s="395"/>
      <c r="BQ24" s="395"/>
      <c r="BR24" s="395"/>
      <c r="BS24" s="395"/>
      <c r="BT24" s="395"/>
      <c r="BU24" s="396"/>
      <c r="BV24" s="394">
        <v>3200819</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5700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314033</v>
      </c>
      <c r="BO25" s="358"/>
      <c r="BP25" s="358"/>
      <c r="BQ25" s="358"/>
      <c r="BR25" s="358"/>
      <c r="BS25" s="358"/>
      <c r="BT25" s="358"/>
      <c r="BU25" s="359"/>
      <c r="BV25" s="357">
        <v>124624</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5320</v>
      </c>
      <c r="R26" s="446"/>
      <c r="S26" s="446"/>
      <c r="T26" s="446"/>
      <c r="U26" s="446"/>
      <c r="V26" s="488"/>
      <c r="W26" s="540"/>
      <c r="X26" s="541"/>
      <c r="Y26" s="542"/>
      <c r="Z26" s="444" t="s">
        <v>168</v>
      </c>
      <c r="AA26" s="546"/>
      <c r="AB26" s="546"/>
      <c r="AC26" s="546"/>
      <c r="AD26" s="546"/>
      <c r="AE26" s="546"/>
      <c r="AF26" s="546"/>
      <c r="AG26" s="547"/>
      <c r="AH26" s="445" t="s">
        <v>122</v>
      </c>
      <c r="AI26" s="446"/>
      <c r="AJ26" s="446"/>
      <c r="AK26" s="446"/>
      <c r="AL26" s="488"/>
      <c r="AM26" s="445" t="s">
        <v>122</v>
      </c>
      <c r="AN26" s="446"/>
      <c r="AO26" s="446"/>
      <c r="AP26" s="446"/>
      <c r="AQ26" s="446"/>
      <c r="AR26" s="488"/>
      <c r="AS26" s="445" t="s">
        <v>122</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2450</v>
      </c>
      <c r="R27" s="446"/>
      <c r="S27" s="446"/>
      <c r="T27" s="446"/>
      <c r="U27" s="446"/>
      <c r="V27" s="488"/>
      <c r="W27" s="540"/>
      <c r="X27" s="541"/>
      <c r="Y27" s="542"/>
      <c r="Z27" s="444" t="s">
        <v>171</v>
      </c>
      <c r="AA27" s="424"/>
      <c r="AB27" s="424"/>
      <c r="AC27" s="424"/>
      <c r="AD27" s="424"/>
      <c r="AE27" s="424"/>
      <c r="AF27" s="424"/>
      <c r="AG27" s="425"/>
      <c r="AH27" s="445" t="s">
        <v>122</v>
      </c>
      <c r="AI27" s="446"/>
      <c r="AJ27" s="446"/>
      <c r="AK27" s="446"/>
      <c r="AL27" s="488"/>
      <c r="AM27" s="445" t="s">
        <v>122</v>
      </c>
      <c r="AN27" s="446"/>
      <c r="AO27" s="446"/>
      <c r="AP27" s="446"/>
      <c r="AQ27" s="446"/>
      <c r="AR27" s="488"/>
      <c r="AS27" s="445" t="s">
        <v>122</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6" t="s">
        <v>122</v>
      </c>
      <c r="BO27" s="517"/>
      <c r="BP27" s="517"/>
      <c r="BQ27" s="517"/>
      <c r="BR27" s="517"/>
      <c r="BS27" s="517"/>
      <c r="BT27" s="517"/>
      <c r="BU27" s="518"/>
      <c r="BV27" s="516" t="s">
        <v>122</v>
      </c>
      <c r="BW27" s="517"/>
      <c r="BX27" s="517"/>
      <c r="BY27" s="517"/>
      <c r="BZ27" s="517"/>
      <c r="CA27" s="517"/>
      <c r="CB27" s="517"/>
      <c r="CC27" s="518"/>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1840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778099</v>
      </c>
      <c r="BO28" s="358"/>
      <c r="BP28" s="358"/>
      <c r="BQ28" s="358"/>
      <c r="BR28" s="358"/>
      <c r="BS28" s="358"/>
      <c r="BT28" s="358"/>
      <c r="BU28" s="359"/>
      <c r="BV28" s="357">
        <v>802395</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7</v>
      </c>
      <c r="M29" s="446"/>
      <c r="N29" s="446"/>
      <c r="O29" s="446"/>
      <c r="P29" s="488"/>
      <c r="Q29" s="445">
        <v>1630</v>
      </c>
      <c r="R29" s="446"/>
      <c r="S29" s="446"/>
      <c r="T29" s="446"/>
      <c r="U29" s="446"/>
      <c r="V29" s="488"/>
      <c r="W29" s="543"/>
      <c r="X29" s="544"/>
      <c r="Y29" s="545"/>
      <c r="Z29" s="444" t="s">
        <v>177</v>
      </c>
      <c r="AA29" s="424"/>
      <c r="AB29" s="424"/>
      <c r="AC29" s="424"/>
      <c r="AD29" s="424"/>
      <c r="AE29" s="424"/>
      <c r="AF29" s="424"/>
      <c r="AG29" s="425"/>
      <c r="AH29" s="445">
        <v>67</v>
      </c>
      <c r="AI29" s="446"/>
      <c r="AJ29" s="446"/>
      <c r="AK29" s="446"/>
      <c r="AL29" s="488"/>
      <c r="AM29" s="445">
        <v>199191</v>
      </c>
      <c r="AN29" s="446"/>
      <c r="AO29" s="446"/>
      <c r="AP29" s="446"/>
      <c r="AQ29" s="446"/>
      <c r="AR29" s="488"/>
      <c r="AS29" s="445">
        <v>2973</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80061</v>
      </c>
      <c r="BO29" s="395"/>
      <c r="BP29" s="395"/>
      <c r="BQ29" s="395"/>
      <c r="BR29" s="395"/>
      <c r="BS29" s="395"/>
      <c r="BT29" s="395"/>
      <c r="BU29" s="396"/>
      <c r="BV29" s="394">
        <v>80000</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4">
        <v>95.4</v>
      </c>
      <c r="AI30" s="525"/>
      <c r="AJ30" s="525"/>
      <c r="AK30" s="525"/>
      <c r="AL30" s="525"/>
      <c r="AM30" s="525"/>
      <c r="AN30" s="525"/>
      <c r="AO30" s="525"/>
      <c r="AP30" s="525"/>
      <c r="AQ30" s="525"/>
      <c r="AR30" s="525"/>
      <c r="AS30" s="525"/>
      <c r="AT30" s="525"/>
      <c r="AU30" s="525"/>
      <c r="AV30" s="525"/>
      <c r="AW30" s="525"/>
      <c r="AX30" s="527"/>
      <c r="AY30" s="554"/>
      <c r="AZ30" s="555"/>
      <c r="BA30" s="555"/>
      <c r="BB30" s="556"/>
      <c r="BC30" s="513" t="s">
        <v>48</v>
      </c>
      <c r="BD30" s="514"/>
      <c r="BE30" s="514"/>
      <c r="BF30" s="514"/>
      <c r="BG30" s="514"/>
      <c r="BH30" s="514"/>
      <c r="BI30" s="514"/>
      <c r="BJ30" s="514"/>
      <c r="BK30" s="514"/>
      <c r="BL30" s="514"/>
      <c r="BM30" s="515"/>
      <c r="BN30" s="516">
        <v>662546</v>
      </c>
      <c r="BO30" s="517"/>
      <c r="BP30" s="517"/>
      <c r="BQ30" s="517"/>
      <c r="BR30" s="517"/>
      <c r="BS30" s="517"/>
      <c r="BT30" s="517"/>
      <c r="BU30" s="518"/>
      <c r="BV30" s="516">
        <v>662389</v>
      </c>
      <c r="BW30" s="517"/>
      <c r="BX30" s="517"/>
      <c r="BY30" s="517"/>
      <c r="BZ30" s="517"/>
      <c r="CA30" s="517"/>
      <c r="CB30" s="517"/>
      <c r="CC30" s="518"/>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t="str">
        <f>IF(AO34="","",MAX(C34:D43,U34:V43)+1)</f>
        <v/>
      </c>
      <c r="AN34" s="584"/>
      <c r="AO34" s="585"/>
      <c r="AP34" s="585"/>
      <c r="AQ34" s="585"/>
      <c r="AR34" s="585"/>
      <c r="AS34" s="585"/>
      <c r="AT34" s="585"/>
      <c r="AU34" s="585"/>
      <c r="AV34" s="585"/>
      <c r="AW34" s="585"/>
      <c r="AX34" s="585"/>
      <c r="AY34" s="585"/>
      <c r="AZ34" s="585"/>
      <c r="BA34" s="585"/>
      <c r="BB34" s="585"/>
      <c r="BC34" s="585"/>
      <c r="BD34" s="175"/>
      <c r="BE34" s="584">
        <f>IF(BG34="","",MAX(C34:D43,U34:V43,AM34:AN43)+1)</f>
        <v>5</v>
      </c>
      <c r="BF34" s="584"/>
      <c r="BG34" s="585" t="str">
        <f>IF('各会計、関係団体の財政状況及び健全化判断比率'!B31="","",'各会計、関係団体の財政状況及び健全化判断比率'!B31)</f>
        <v>簡易水道事業特別会計</v>
      </c>
      <c r="BH34" s="585"/>
      <c r="BI34" s="585"/>
      <c r="BJ34" s="585"/>
      <c r="BK34" s="585"/>
      <c r="BL34" s="585"/>
      <c r="BM34" s="585"/>
      <c r="BN34" s="585"/>
      <c r="BO34" s="585"/>
      <c r="BP34" s="585"/>
      <c r="BQ34" s="585"/>
      <c r="BR34" s="585"/>
      <c r="BS34" s="585"/>
      <c r="BT34" s="585"/>
      <c r="BU34" s="585"/>
      <c r="BV34" s="175"/>
      <c r="BW34" s="584">
        <f>IF(BY34="","",MAX(C34:D43,U34:V43,AM34:AN43,BE34:BF43)+1)</f>
        <v>8</v>
      </c>
      <c r="BX34" s="584"/>
      <c r="BY34" s="585" t="str">
        <f>IF('各会計、関係団体の財政状況及び健全化判断比率'!B68="","",'各会計、関係団体の財政状況及び健全化判断比率'!B68)</f>
        <v>大雪浄化組合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f t="shared" ref="BE35:BE43" si="1">IF(BG35="","",BE34+1)</f>
        <v>6</v>
      </c>
      <c r="BF35" s="584"/>
      <c r="BG35" s="585" t="str">
        <f>IF('各会計、関係団体の財政状況及び健全化判断比率'!B32="","",'各会計、関係団体の財政状況及び健全化判断比率'!B32)</f>
        <v>公共下水道事業特別会計</v>
      </c>
      <c r="BH35" s="585"/>
      <c r="BI35" s="585"/>
      <c r="BJ35" s="585"/>
      <c r="BK35" s="585"/>
      <c r="BL35" s="585"/>
      <c r="BM35" s="585"/>
      <c r="BN35" s="585"/>
      <c r="BO35" s="585"/>
      <c r="BP35" s="585"/>
      <c r="BQ35" s="585"/>
      <c r="BR35" s="585"/>
      <c r="BS35" s="585"/>
      <c r="BT35" s="585"/>
      <c r="BU35" s="585"/>
      <c r="BV35" s="175"/>
      <c r="BW35" s="584">
        <f t="shared" ref="BW35:BW43" si="2">IF(BY35="","",BW34+1)</f>
        <v>9</v>
      </c>
      <c r="BX35" s="584"/>
      <c r="BY35" s="585" t="str">
        <f>IF('各会計、関係団体の財政状況及び健全化判断比率'!B69="","",'各会計、関係団体の財政状況及び健全化判断比率'!B69)</f>
        <v>大雪消防組合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f t="shared" si="1"/>
        <v>7</v>
      </c>
      <c r="BF36" s="584"/>
      <c r="BG36" s="585" t="str">
        <f>IF('各会計、関係団体の財政状況及び健全化判断比率'!B33="","",'各会計、関係団体の財政状況及び健全化判断比率'!B33)</f>
        <v>観光事業特別会計</v>
      </c>
      <c r="BH36" s="585"/>
      <c r="BI36" s="585"/>
      <c r="BJ36" s="585"/>
      <c r="BK36" s="585"/>
      <c r="BL36" s="585"/>
      <c r="BM36" s="585"/>
      <c r="BN36" s="585"/>
      <c r="BO36" s="585"/>
      <c r="BP36" s="585"/>
      <c r="BQ36" s="585"/>
      <c r="BR36" s="585"/>
      <c r="BS36" s="585"/>
      <c r="BT36" s="585"/>
      <c r="BU36" s="585"/>
      <c r="BV36" s="175"/>
      <c r="BW36" s="584">
        <f t="shared" si="2"/>
        <v>10</v>
      </c>
      <c r="BX36" s="584"/>
      <c r="BY36" s="585" t="str">
        <f>IF('各会計、関係団体の財政状況及び健全化判断比率'!B70="","",'各会計、関係団体の財政状況及び健全化判断比率'!B70)</f>
        <v>上川教育研修センター組合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11</v>
      </c>
      <c r="BX37" s="584"/>
      <c r="BY37" s="585" t="str">
        <f>IF('各会計、関係団体の財政状況及び健全化判断比率'!B71="","",'各会計、関係団体の財政状況及び健全化判断比率'!B71)</f>
        <v>愛別町外3町塵芥処理組合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12</v>
      </c>
      <c r="BX38" s="584"/>
      <c r="BY38" s="585" t="str">
        <f>IF('各会計、関係団体の財政状況及び健全化判断比率'!B72="","",'各会計、関係団体の財政状況及び健全化判断比率'!B72)</f>
        <v>上川広域滞納整理機構</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13</v>
      </c>
      <c r="BX39" s="584"/>
      <c r="BY39" s="585" t="str">
        <f>IF('各会計、関係団体の財政状況及び健全化判断比率'!B73="","",'各会計、関係団体の財政状況及び健全化判断比率'!B73)</f>
        <v>上川中部福祉事務組合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YOjZw877NNO6eNPUM/s9bhvhWqRzEI7FGkVyTtrevCQIuMKITUWiMm4jdOhQOJvay5PctwrvhHy8e533Hv9K3Q==" saltValue="PpDlcgCAuKGl7XJ6TsL8j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0" zoomScaleNormal="8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326600</v>
      </c>
      <c r="S5" s="600"/>
      <c r="T5" s="600"/>
      <c r="U5" s="600"/>
      <c r="V5" s="600"/>
      <c r="W5" s="600"/>
      <c r="X5" s="600"/>
      <c r="Y5" s="601"/>
      <c r="Z5" s="602">
        <v>7.3</v>
      </c>
      <c r="AA5" s="602"/>
      <c r="AB5" s="602"/>
      <c r="AC5" s="602"/>
      <c r="AD5" s="603">
        <v>326600</v>
      </c>
      <c r="AE5" s="603"/>
      <c r="AF5" s="603"/>
      <c r="AG5" s="603"/>
      <c r="AH5" s="603"/>
      <c r="AI5" s="603"/>
      <c r="AJ5" s="603"/>
      <c r="AK5" s="603"/>
      <c r="AL5" s="604">
        <v>13.5</v>
      </c>
      <c r="AM5" s="605"/>
      <c r="AN5" s="605"/>
      <c r="AO5" s="606"/>
      <c r="AP5" s="596" t="s">
        <v>216</v>
      </c>
      <c r="AQ5" s="597"/>
      <c r="AR5" s="597"/>
      <c r="AS5" s="597"/>
      <c r="AT5" s="597"/>
      <c r="AU5" s="597"/>
      <c r="AV5" s="597"/>
      <c r="AW5" s="597"/>
      <c r="AX5" s="597"/>
      <c r="AY5" s="597"/>
      <c r="AZ5" s="597"/>
      <c r="BA5" s="597"/>
      <c r="BB5" s="597"/>
      <c r="BC5" s="597"/>
      <c r="BD5" s="597"/>
      <c r="BE5" s="597"/>
      <c r="BF5" s="598"/>
      <c r="BG5" s="610">
        <v>326600</v>
      </c>
      <c r="BH5" s="611"/>
      <c r="BI5" s="611"/>
      <c r="BJ5" s="611"/>
      <c r="BK5" s="611"/>
      <c r="BL5" s="611"/>
      <c r="BM5" s="611"/>
      <c r="BN5" s="612"/>
      <c r="BO5" s="613">
        <v>100</v>
      </c>
      <c r="BP5" s="613"/>
      <c r="BQ5" s="613"/>
      <c r="BR5" s="613"/>
      <c r="BS5" s="614">
        <v>4355</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57844</v>
      </c>
      <c r="S6" s="611"/>
      <c r="T6" s="611"/>
      <c r="U6" s="611"/>
      <c r="V6" s="611"/>
      <c r="W6" s="611"/>
      <c r="X6" s="611"/>
      <c r="Y6" s="612"/>
      <c r="Z6" s="613">
        <v>1.3</v>
      </c>
      <c r="AA6" s="613"/>
      <c r="AB6" s="613"/>
      <c r="AC6" s="613"/>
      <c r="AD6" s="614">
        <v>57844</v>
      </c>
      <c r="AE6" s="614"/>
      <c r="AF6" s="614"/>
      <c r="AG6" s="614"/>
      <c r="AH6" s="614"/>
      <c r="AI6" s="614"/>
      <c r="AJ6" s="614"/>
      <c r="AK6" s="614"/>
      <c r="AL6" s="615">
        <v>2.4</v>
      </c>
      <c r="AM6" s="616"/>
      <c r="AN6" s="616"/>
      <c r="AO6" s="617"/>
      <c r="AP6" s="607" t="s">
        <v>221</v>
      </c>
      <c r="AQ6" s="608"/>
      <c r="AR6" s="608"/>
      <c r="AS6" s="608"/>
      <c r="AT6" s="608"/>
      <c r="AU6" s="608"/>
      <c r="AV6" s="608"/>
      <c r="AW6" s="608"/>
      <c r="AX6" s="608"/>
      <c r="AY6" s="608"/>
      <c r="AZ6" s="608"/>
      <c r="BA6" s="608"/>
      <c r="BB6" s="608"/>
      <c r="BC6" s="608"/>
      <c r="BD6" s="608"/>
      <c r="BE6" s="608"/>
      <c r="BF6" s="609"/>
      <c r="BG6" s="610">
        <v>326600</v>
      </c>
      <c r="BH6" s="611"/>
      <c r="BI6" s="611"/>
      <c r="BJ6" s="611"/>
      <c r="BK6" s="611"/>
      <c r="BL6" s="611"/>
      <c r="BM6" s="611"/>
      <c r="BN6" s="612"/>
      <c r="BO6" s="613">
        <v>100</v>
      </c>
      <c r="BP6" s="613"/>
      <c r="BQ6" s="613"/>
      <c r="BR6" s="613"/>
      <c r="BS6" s="614">
        <v>4355</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40614</v>
      </c>
      <c r="CS6" s="611"/>
      <c r="CT6" s="611"/>
      <c r="CU6" s="611"/>
      <c r="CV6" s="611"/>
      <c r="CW6" s="611"/>
      <c r="CX6" s="611"/>
      <c r="CY6" s="612"/>
      <c r="CZ6" s="604">
        <v>1</v>
      </c>
      <c r="DA6" s="605"/>
      <c r="DB6" s="605"/>
      <c r="DC6" s="621"/>
      <c r="DD6" s="619" t="s">
        <v>122</v>
      </c>
      <c r="DE6" s="611"/>
      <c r="DF6" s="611"/>
      <c r="DG6" s="611"/>
      <c r="DH6" s="611"/>
      <c r="DI6" s="611"/>
      <c r="DJ6" s="611"/>
      <c r="DK6" s="611"/>
      <c r="DL6" s="611"/>
      <c r="DM6" s="611"/>
      <c r="DN6" s="611"/>
      <c r="DO6" s="611"/>
      <c r="DP6" s="612"/>
      <c r="DQ6" s="619">
        <v>40614</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119</v>
      </c>
      <c r="S7" s="611"/>
      <c r="T7" s="611"/>
      <c r="U7" s="611"/>
      <c r="V7" s="611"/>
      <c r="W7" s="611"/>
      <c r="X7" s="611"/>
      <c r="Y7" s="612"/>
      <c r="Z7" s="613">
        <v>0</v>
      </c>
      <c r="AA7" s="613"/>
      <c r="AB7" s="613"/>
      <c r="AC7" s="613"/>
      <c r="AD7" s="614">
        <v>119</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150943</v>
      </c>
      <c r="BH7" s="611"/>
      <c r="BI7" s="611"/>
      <c r="BJ7" s="611"/>
      <c r="BK7" s="611"/>
      <c r="BL7" s="611"/>
      <c r="BM7" s="611"/>
      <c r="BN7" s="612"/>
      <c r="BO7" s="613">
        <v>46.2</v>
      </c>
      <c r="BP7" s="613"/>
      <c r="BQ7" s="613"/>
      <c r="BR7" s="613"/>
      <c r="BS7" s="614">
        <v>4355</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644681</v>
      </c>
      <c r="CS7" s="611"/>
      <c r="CT7" s="611"/>
      <c r="CU7" s="611"/>
      <c r="CV7" s="611"/>
      <c r="CW7" s="611"/>
      <c r="CX7" s="611"/>
      <c r="CY7" s="612"/>
      <c r="CZ7" s="613">
        <v>15.3</v>
      </c>
      <c r="DA7" s="613"/>
      <c r="DB7" s="613"/>
      <c r="DC7" s="613"/>
      <c r="DD7" s="619">
        <v>8761</v>
      </c>
      <c r="DE7" s="611"/>
      <c r="DF7" s="611"/>
      <c r="DG7" s="611"/>
      <c r="DH7" s="611"/>
      <c r="DI7" s="611"/>
      <c r="DJ7" s="611"/>
      <c r="DK7" s="611"/>
      <c r="DL7" s="611"/>
      <c r="DM7" s="611"/>
      <c r="DN7" s="611"/>
      <c r="DO7" s="611"/>
      <c r="DP7" s="612"/>
      <c r="DQ7" s="619">
        <v>567816</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1117</v>
      </c>
      <c r="S8" s="611"/>
      <c r="T8" s="611"/>
      <c r="U8" s="611"/>
      <c r="V8" s="611"/>
      <c r="W8" s="611"/>
      <c r="X8" s="611"/>
      <c r="Y8" s="612"/>
      <c r="Z8" s="613">
        <v>0</v>
      </c>
      <c r="AA8" s="613"/>
      <c r="AB8" s="613"/>
      <c r="AC8" s="613"/>
      <c r="AD8" s="614">
        <v>1117</v>
      </c>
      <c r="AE8" s="614"/>
      <c r="AF8" s="614"/>
      <c r="AG8" s="614"/>
      <c r="AH8" s="614"/>
      <c r="AI8" s="614"/>
      <c r="AJ8" s="614"/>
      <c r="AK8" s="614"/>
      <c r="AL8" s="615">
        <v>0</v>
      </c>
      <c r="AM8" s="616"/>
      <c r="AN8" s="616"/>
      <c r="AO8" s="617"/>
      <c r="AP8" s="607" t="s">
        <v>227</v>
      </c>
      <c r="AQ8" s="608"/>
      <c r="AR8" s="608"/>
      <c r="AS8" s="608"/>
      <c r="AT8" s="608"/>
      <c r="AU8" s="608"/>
      <c r="AV8" s="608"/>
      <c r="AW8" s="608"/>
      <c r="AX8" s="608"/>
      <c r="AY8" s="608"/>
      <c r="AZ8" s="608"/>
      <c r="BA8" s="608"/>
      <c r="BB8" s="608"/>
      <c r="BC8" s="608"/>
      <c r="BD8" s="608"/>
      <c r="BE8" s="608"/>
      <c r="BF8" s="609"/>
      <c r="BG8" s="610">
        <v>6579</v>
      </c>
      <c r="BH8" s="611"/>
      <c r="BI8" s="611"/>
      <c r="BJ8" s="611"/>
      <c r="BK8" s="611"/>
      <c r="BL8" s="611"/>
      <c r="BM8" s="611"/>
      <c r="BN8" s="612"/>
      <c r="BO8" s="613">
        <v>2</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941873</v>
      </c>
      <c r="CS8" s="611"/>
      <c r="CT8" s="611"/>
      <c r="CU8" s="611"/>
      <c r="CV8" s="611"/>
      <c r="CW8" s="611"/>
      <c r="CX8" s="611"/>
      <c r="CY8" s="612"/>
      <c r="CZ8" s="613">
        <v>22.4</v>
      </c>
      <c r="DA8" s="613"/>
      <c r="DB8" s="613"/>
      <c r="DC8" s="613"/>
      <c r="DD8" s="619">
        <v>74058</v>
      </c>
      <c r="DE8" s="611"/>
      <c r="DF8" s="611"/>
      <c r="DG8" s="611"/>
      <c r="DH8" s="611"/>
      <c r="DI8" s="611"/>
      <c r="DJ8" s="611"/>
      <c r="DK8" s="611"/>
      <c r="DL8" s="611"/>
      <c r="DM8" s="611"/>
      <c r="DN8" s="611"/>
      <c r="DO8" s="611"/>
      <c r="DP8" s="612"/>
      <c r="DQ8" s="619">
        <v>528887</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1290</v>
      </c>
      <c r="S9" s="611"/>
      <c r="T9" s="611"/>
      <c r="U9" s="611"/>
      <c r="V9" s="611"/>
      <c r="W9" s="611"/>
      <c r="X9" s="611"/>
      <c r="Y9" s="612"/>
      <c r="Z9" s="613">
        <v>0</v>
      </c>
      <c r="AA9" s="613"/>
      <c r="AB9" s="613"/>
      <c r="AC9" s="613"/>
      <c r="AD9" s="614">
        <v>1290</v>
      </c>
      <c r="AE9" s="614"/>
      <c r="AF9" s="614"/>
      <c r="AG9" s="614"/>
      <c r="AH9" s="614"/>
      <c r="AI9" s="614"/>
      <c r="AJ9" s="614"/>
      <c r="AK9" s="614"/>
      <c r="AL9" s="615">
        <v>0.1</v>
      </c>
      <c r="AM9" s="616"/>
      <c r="AN9" s="616"/>
      <c r="AO9" s="617"/>
      <c r="AP9" s="607" t="s">
        <v>230</v>
      </c>
      <c r="AQ9" s="608"/>
      <c r="AR9" s="608"/>
      <c r="AS9" s="608"/>
      <c r="AT9" s="608"/>
      <c r="AU9" s="608"/>
      <c r="AV9" s="608"/>
      <c r="AW9" s="608"/>
      <c r="AX9" s="608"/>
      <c r="AY9" s="608"/>
      <c r="AZ9" s="608"/>
      <c r="BA9" s="608"/>
      <c r="BB9" s="608"/>
      <c r="BC9" s="608"/>
      <c r="BD9" s="608"/>
      <c r="BE9" s="608"/>
      <c r="BF9" s="609"/>
      <c r="BG9" s="610">
        <v>125005</v>
      </c>
      <c r="BH9" s="611"/>
      <c r="BI9" s="611"/>
      <c r="BJ9" s="611"/>
      <c r="BK9" s="611"/>
      <c r="BL9" s="611"/>
      <c r="BM9" s="611"/>
      <c r="BN9" s="612"/>
      <c r="BO9" s="613">
        <v>38.299999999999997</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308348</v>
      </c>
      <c r="CS9" s="611"/>
      <c r="CT9" s="611"/>
      <c r="CU9" s="611"/>
      <c r="CV9" s="611"/>
      <c r="CW9" s="611"/>
      <c r="CX9" s="611"/>
      <c r="CY9" s="612"/>
      <c r="CZ9" s="613">
        <v>7.3</v>
      </c>
      <c r="DA9" s="613"/>
      <c r="DB9" s="613"/>
      <c r="DC9" s="613"/>
      <c r="DD9" s="619">
        <v>2485</v>
      </c>
      <c r="DE9" s="611"/>
      <c r="DF9" s="611"/>
      <c r="DG9" s="611"/>
      <c r="DH9" s="611"/>
      <c r="DI9" s="611"/>
      <c r="DJ9" s="611"/>
      <c r="DK9" s="611"/>
      <c r="DL9" s="611"/>
      <c r="DM9" s="611"/>
      <c r="DN9" s="611"/>
      <c r="DO9" s="611"/>
      <c r="DP9" s="612"/>
      <c r="DQ9" s="619">
        <v>256401</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9814</v>
      </c>
      <c r="BH10" s="611"/>
      <c r="BI10" s="611"/>
      <c r="BJ10" s="611"/>
      <c r="BK10" s="611"/>
      <c r="BL10" s="611"/>
      <c r="BM10" s="611"/>
      <c r="BN10" s="612"/>
      <c r="BO10" s="613">
        <v>3</v>
      </c>
      <c r="BP10" s="613"/>
      <c r="BQ10" s="613"/>
      <c r="BR10" s="613"/>
      <c r="BS10" s="614">
        <v>1626</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56</v>
      </c>
      <c r="CS10" s="611"/>
      <c r="CT10" s="611"/>
      <c r="CU10" s="611"/>
      <c r="CV10" s="611"/>
      <c r="CW10" s="611"/>
      <c r="CX10" s="611"/>
      <c r="CY10" s="612"/>
      <c r="CZ10" s="613">
        <v>0</v>
      </c>
      <c r="DA10" s="613"/>
      <c r="DB10" s="613"/>
      <c r="DC10" s="613"/>
      <c r="DD10" s="619" t="s">
        <v>122</v>
      </c>
      <c r="DE10" s="611"/>
      <c r="DF10" s="611"/>
      <c r="DG10" s="611"/>
      <c r="DH10" s="611"/>
      <c r="DI10" s="611"/>
      <c r="DJ10" s="611"/>
      <c r="DK10" s="611"/>
      <c r="DL10" s="611"/>
      <c r="DM10" s="611"/>
      <c r="DN10" s="611"/>
      <c r="DO10" s="611"/>
      <c r="DP10" s="612"/>
      <c r="DQ10" s="619">
        <v>56</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89747</v>
      </c>
      <c r="S11" s="611"/>
      <c r="T11" s="611"/>
      <c r="U11" s="611"/>
      <c r="V11" s="611"/>
      <c r="W11" s="611"/>
      <c r="X11" s="611"/>
      <c r="Y11" s="612"/>
      <c r="Z11" s="615">
        <v>2</v>
      </c>
      <c r="AA11" s="616"/>
      <c r="AB11" s="616"/>
      <c r="AC11" s="622"/>
      <c r="AD11" s="619">
        <v>89747</v>
      </c>
      <c r="AE11" s="611"/>
      <c r="AF11" s="611"/>
      <c r="AG11" s="611"/>
      <c r="AH11" s="611"/>
      <c r="AI11" s="611"/>
      <c r="AJ11" s="611"/>
      <c r="AK11" s="612"/>
      <c r="AL11" s="615">
        <v>3.7</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9545</v>
      </c>
      <c r="BH11" s="611"/>
      <c r="BI11" s="611"/>
      <c r="BJ11" s="611"/>
      <c r="BK11" s="611"/>
      <c r="BL11" s="611"/>
      <c r="BM11" s="611"/>
      <c r="BN11" s="612"/>
      <c r="BO11" s="613">
        <v>2.9</v>
      </c>
      <c r="BP11" s="613"/>
      <c r="BQ11" s="613"/>
      <c r="BR11" s="613"/>
      <c r="BS11" s="614">
        <v>2729</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390660</v>
      </c>
      <c r="CS11" s="611"/>
      <c r="CT11" s="611"/>
      <c r="CU11" s="611"/>
      <c r="CV11" s="611"/>
      <c r="CW11" s="611"/>
      <c r="CX11" s="611"/>
      <c r="CY11" s="612"/>
      <c r="CZ11" s="613">
        <v>9.3000000000000007</v>
      </c>
      <c r="DA11" s="613"/>
      <c r="DB11" s="613"/>
      <c r="DC11" s="613"/>
      <c r="DD11" s="619">
        <v>58652</v>
      </c>
      <c r="DE11" s="611"/>
      <c r="DF11" s="611"/>
      <c r="DG11" s="611"/>
      <c r="DH11" s="611"/>
      <c r="DI11" s="611"/>
      <c r="DJ11" s="611"/>
      <c r="DK11" s="611"/>
      <c r="DL11" s="611"/>
      <c r="DM11" s="611"/>
      <c r="DN11" s="611"/>
      <c r="DO11" s="611"/>
      <c r="DP11" s="612"/>
      <c r="DQ11" s="619">
        <v>173520</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136301</v>
      </c>
      <c r="BH12" s="611"/>
      <c r="BI12" s="611"/>
      <c r="BJ12" s="611"/>
      <c r="BK12" s="611"/>
      <c r="BL12" s="611"/>
      <c r="BM12" s="611"/>
      <c r="BN12" s="612"/>
      <c r="BO12" s="613">
        <v>41.7</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273247</v>
      </c>
      <c r="CS12" s="611"/>
      <c r="CT12" s="611"/>
      <c r="CU12" s="611"/>
      <c r="CV12" s="611"/>
      <c r="CW12" s="611"/>
      <c r="CX12" s="611"/>
      <c r="CY12" s="612"/>
      <c r="CZ12" s="613">
        <v>6.5</v>
      </c>
      <c r="DA12" s="613"/>
      <c r="DB12" s="613"/>
      <c r="DC12" s="613"/>
      <c r="DD12" s="619" t="s">
        <v>122</v>
      </c>
      <c r="DE12" s="611"/>
      <c r="DF12" s="611"/>
      <c r="DG12" s="611"/>
      <c r="DH12" s="611"/>
      <c r="DI12" s="611"/>
      <c r="DJ12" s="611"/>
      <c r="DK12" s="611"/>
      <c r="DL12" s="611"/>
      <c r="DM12" s="611"/>
      <c r="DN12" s="611"/>
      <c r="DO12" s="611"/>
      <c r="DP12" s="612"/>
      <c r="DQ12" s="619">
        <v>199817</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135644</v>
      </c>
      <c r="BH13" s="611"/>
      <c r="BI13" s="611"/>
      <c r="BJ13" s="611"/>
      <c r="BK13" s="611"/>
      <c r="BL13" s="611"/>
      <c r="BM13" s="611"/>
      <c r="BN13" s="612"/>
      <c r="BO13" s="613">
        <v>41.5</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324228</v>
      </c>
      <c r="CS13" s="611"/>
      <c r="CT13" s="611"/>
      <c r="CU13" s="611"/>
      <c r="CV13" s="611"/>
      <c r="CW13" s="611"/>
      <c r="CX13" s="611"/>
      <c r="CY13" s="612"/>
      <c r="CZ13" s="613">
        <v>7.7</v>
      </c>
      <c r="DA13" s="613"/>
      <c r="DB13" s="613"/>
      <c r="DC13" s="613"/>
      <c r="DD13" s="619">
        <v>149408</v>
      </c>
      <c r="DE13" s="611"/>
      <c r="DF13" s="611"/>
      <c r="DG13" s="611"/>
      <c r="DH13" s="611"/>
      <c r="DI13" s="611"/>
      <c r="DJ13" s="611"/>
      <c r="DK13" s="611"/>
      <c r="DL13" s="611"/>
      <c r="DM13" s="611"/>
      <c r="DN13" s="611"/>
      <c r="DO13" s="611"/>
      <c r="DP13" s="612"/>
      <c r="DQ13" s="619">
        <v>180491</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467</v>
      </c>
      <c r="S14" s="611"/>
      <c r="T14" s="611"/>
      <c r="U14" s="611"/>
      <c r="V14" s="611"/>
      <c r="W14" s="611"/>
      <c r="X14" s="611"/>
      <c r="Y14" s="612"/>
      <c r="Z14" s="613">
        <v>0</v>
      </c>
      <c r="AA14" s="613"/>
      <c r="AB14" s="613"/>
      <c r="AC14" s="613"/>
      <c r="AD14" s="614">
        <v>467</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14027</v>
      </c>
      <c r="BH14" s="611"/>
      <c r="BI14" s="611"/>
      <c r="BJ14" s="611"/>
      <c r="BK14" s="611"/>
      <c r="BL14" s="611"/>
      <c r="BM14" s="611"/>
      <c r="BN14" s="612"/>
      <c r="BO14" s="613">
        <v>4.3</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253022</v>
      </c>
      <c r="CS14" s="611"/>
      <c r="CT14" s="611"/>
      <c r="CU14" s="611"/>
      <c r="CV14" s="611"/>
      <c r="CW14" s="611"/>
      <c r="CX14" s="611"/>
      <c r="CY14" s="612"/>
      <c r="CZ14" s="613">
        <v>6</v>
      </c>
      <c r="DA14" s="613"/>
      <c r="DB14" s="613"/>
      <c r="DC14" s="613"/>
      <c r="DD14" s="619">
        <v>74685</v>
      </c>
      <c r="DE14" s="611"/>
      <c r="DF14" s="611"/>
      <c r="DG14" s="611"/>
      <c r="DH14" s="611"/>
      <c r="DI14" s="611"/>
      <c r="DJ14" s="611"/>
      <c r="DK14" s="611"/>
      <c r="DL14" s="611"/>
      <c r="DM14" s="611"/>
      <c r="DN14" s="611"/>
      <c r="DO14" s="611"/>
      <c r="DP14" s="612"/>
      <c r="DQ14" s="619">
        <v>179922</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25329</v>
      </c>
      <c r="BH15" s="611"/>
      <c r="BI15" s="611"/>
      <c r="BJ15" s="611"/>
      <c r="BK15" s="611"/>
      <c r="BL15" s="611"/>
      <c r="BM15" s="611"/>
      <c r="BN15" s="612"/>
      <c r="BO15" s="613">
        <v>7.8</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527073</v>
      </c>
      <c r="CS15" s="611"/>
      <c r="CT15" s="611"/>
      <c r="CU15" s="611"/>
      <c r="CV15" s="611"/>
      <c r="CW15" s="611"/>
      <c r="CX15" s="611"/>
      <c r="CY15" s="612"/>
      <c r="CZ15" s="613">
        <v>12.5</v>
      </c>
      <c r="DA15" s="613"/>
      <c r="DB15" s="613"/>
      <c r="DC15" s="613"/>
      <c r="DD15" s="619">
        <v>340585</v>
      </c>
      <c r="DE15" s="611"/>
      <c r="DF15" s="611"/>
      <c r="DG15" s="611"/>
      <c r="DH15" s="611"/>
      <c r="DI15" s="611"/>
      <c r="DJ15" s="611"/>
      <c r="DK15" s="611"/>
      <c r="DL15" s="611"/>
      <c r="DM15" s="611"/>
      <c r="DN15" s="611"/>
      <c r="DO15" s="611"/>
      <c r="DP15" s="612"/>
      <c r="DQ15" s="619">
        <v>173490</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5627</v>
      </c>
      <c r="S16" s="611"/>
      <c r="T16" s="611"/>
      <c r="U16" s="611"/>
      <c r="V16" s="611"/>
      <c r="W16" s="611"/>
      <c r="X16" s="611"/>
      <c r="Y16" s="612"/>
      <c r="Z16" s="613">
        <v>0.1</v>
      </c>
      <c r="AA16" s="613"/>
      <c r="AB16" s="613"/>
      <c r="AC16" s="613"/>
      <c r="AD16" s="614">
        <v>5627</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t="s">
        <v>122</v>
      </c>
      <c r="CS16" s="611"/>
      <c r="CT16" s="611"/>
      <c r="CU16" s="611"/>
      <c r="CV16" s="611"/>
      <c r="CW16" s="611"/>
      <c r="CX16" s="611"/>
      <c r="CY16" s="612"/>
      <c r="CZ16" s="613" t="s">
        <v>122</v>
      </c>
      <c r="DA16" s="613"/>
      <c r="DB16" s="613"/>
      <c r="DC16" s="613"/>
      <c r="DD16" s="619" t="s">
        <v>122</v>
      </c>
      <c r="DE16" s="611"/>
      <c r="DF16" s="611"/>
      <c r="DG16" s="611"/>
      <c r="DH16" s="611"/>
      <c r="DI16" s="611"/>
      <c r="DJ16" s="611"/>
      <c r="DK16" s="611"/>
      <c r="DL16" s="611"/>
      <c r="DM16" s="611"/>
      <c r="DN16" s="611"/>
      <c r="DO16" s="611"/>
      <c r="DP16" s="612"/>
      <c r="DQ16" s="619" t="s">
        <v>122</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5977</v>
      </c>
      <c r="S17" s="611"/>
      <c r="T17" s="611"/>
      <c r="U17" s="611"/>
      <c r="V17" s="611"/>
      <c r="W17" s="611"/>
      <c r="X17" s="611"/>
      <c r="Y17" s="612"/>
      <c r="Z17" s="613">
        <v>0.1</v>
      </c>
      <c r="AA17" s="613"/>
      <c r="AB17" s="613"/>
      <c r="AC17" s="613"/>
      <c r="AD17" s="614">
        <v>5977</v>
      </c>
      <c r="AE17" s="614"/>
      <c r="AF17" s="614"/>
      <c r="AG17" s="614"/>
      <c r="AH17" s="614"/>
      <c r="AI17" s="614"/>
      <c r="AJ17" s="614"/>
      <c r="AK17" s="614"/>
      <c r="AL17" s="615">
        <v>0.2</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504517</v>
      </c>
      <c r="CS17" s="611"/>
      <c r="CT17" s="611"/>
      <c r="CU17" s="611"/>
      <c r="CV17" s="611"/>
      <c r="CW17" s="611"/>
      <c r="CX17" s="611"/>
      <c r="CY17" s="612"/>
      <c r="CZ17" s="613">
        <v>12</v>
      </c>
      <c r="DA17" s="613"/>
      <c r="DB17" s="613"/>
      <c r="DC17" s="613"/>
      <c r="DD17" s="619" t="s">
        <v>122</v>
      </c>
      <c r="DE17" s="611"/>
      <c r="DF17" s="611"/>
      <c r="DG17" s="611"/>
      <c r="DH17" s="611"/>
      <c r="DI17" s="611"/>
      <c r="DJ17" s="611"/>
      <c r="DK17" s="611"/>
      <c r="DL17" s="611"/>
      <c r="DM17" s="611"/>
      <c r="DN17" s="611"/>
      <c r="DO17" s="611"/>
      <c r="DP17" s="612"/>
      <c r="DQ17" s="619">
        <v>432934</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2725</v>
      </c>
      <c r="S18" s="611"/>
      <c r="T18" s="611"/>
      <c r="U18" s="611"/>
      <c r="V18" s="611"/>
      <c r="W18" s="611"/>
      <c r="X18" s="611"/>
      <c r="Y18" s="612"/>
      <c r="Z18" s="613">
        <v>0.1</v>
      </c>
      <c r="AA18" s="613"/>
      <c r="AB18" s="613"/>
      <c r="AC18" s="613"/>
      <c r="AD18" s="614">
        <v>2725</v>
      </c>
      <c r="AE18" s="614"/>
      <c r="AF18" s="614"/>
      <c r="AG18" s="614"/>
      <c r="AH18" s="614"/>
      <c r="AI18" s="614"/>
      <c r="AJ18" s="614"/>
      <c r="AK18" s="614"/>
      <c r="AL18" s="615">
        <v>0.1</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1899</v>
      </c>
      <c r="S19" s="611"/>
      <c r="T19" s="611"/>
      <c r="U19" s="611"/>
      <c r="V19" s="611"/>
      <c r="W19" s="611"/>
      <c r="X19" s="611"/>
      <c r="Y19" s="612"/>
      <c r="Z19" s="613">
        <v>0</v>
      </c>
      <c r="AA19" s="613"/>
      <c r="AB19" s="613"/>
      <c r="AC19" s="613"/>
      <c r="AD19" s="614">
        <v>1899</v>
      </c>
      <c r="AE19" s="614"/>
      <c r="AF19" s="614"/>
      <c r="AG19" s="614"/>
      <c r="AH19" s="614"/>
      <c r="AI19" s="614"/>
      <c r="AJ19" s="614"/>
      <c r="AK19" s="614"/>
      <c r="AL19" s="615">
        <v>0.1</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t="s">
        <v>122</v>
      </c>
      <c r="BH19" s="611"/>
      <c r="BI19" s="611"/>
      <c r="BJ19" s="611"/>
      <c r="BK19" s="611"/>
      <c r="BL19" s="611"/>
      <c r="BM19" s="611"/>
      <c r="BN19" s="612"/>
      <c r="BO19" s="613" t="s">
        <v>122</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826</v>
      </c>
      <c r="S20" s="611"/>
      <c r="T20" s="611"/>
      <c r="U20" s="611"/>
      <c r="V20" s="611"/>
      <c r="W20" s="611"/>
      <c r="X20" s="611"/>
      <c r="Y20" s="612"/>
      <c r="Z20" s="613">
        <v>0</v>
      </c>
      <c r="AA20" s="613"/>
      <c r="AB20" s="613"/>
      <c r="AC20" s="613"/>
      <c r="AD20" s="614">
        <v>826</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t="s">
        <v>122</v>
      </c>
      <c r="BH20" s="611"/>
      <c r="BI20" s="611"/>
      <c r="BJ20" s="611"/>
      <c r="BK20" s="611"/>
      <c r="BL20" s="611"/>
      <c r="BM20" s="611"/>
      <c r="BN20" s="612"/>
      <c r="BO20" s="613" t="s">
        <v>122</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4208319</v>
      </c>
      <c r="CS20" s="611"/>
      <c r="CT20" s="611"/>
      <c r="CU20" s="611"/>
      <c r="CV20" s="611"/>
      <c r="CW20" s="611"/>
      <c r="CX20" s="611"/>
      <c r="CY20" s="612"/>
      <c r="CZ20" s="613">
        <v>100</v>
      </c>
      <c r="DA20" s="613"/>
      <c r="DB20" s="613"/>
      <c r="DC20" s="613"/>
      <c r="DD20" s="619">
        <v>708634</v>
      </c>
      <c r="DE20" s="611"/>
      <c r="DF20" s="611"/>
      <c r="DG20" s="611"/>
      <c r="DH20" s="611"/>
      <c r="DI20" s="611"/>
      <c r="DJ20" s="611"/>
      <c r="DK20" s="611"/>
      <c r="DL20" s="611"/>
      <c r="DM20" s="611"/>
      <c r="DN20" s="611"/>
      <c r="DO20" s="611"/>
      <c r="DP20" s="612"/>
      <c r="DQ20" s="619">
        <v>2733948</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2072949</v>
      </c>
      <c r="S21" s="611"/>
      <c r="T21" s="611"/>
      <c r="U21" s="611"/>
      <c r="V21" s="611"/>
      <c r="W21" s="611"/>
      <c r="X21" s="611"/>
      <c r="Y21" s="612"/>
      <c r="Z21" s="613">
        <v>46.5</v>
      </c>
      <c r="AA21" s="613"/>
      <c r="AB21" s="613"/>
      <c r="AC21" s="613"/>
      <c r="AD21" s="614">
        <v>1913684</v>
      </c>
      <c r="AE21" s="614"/>
      <c r="AF21" s="614"/>
      <c r="AG21" s="614"/>
      <c r="AH21" s="614"/>
      <c r="AI21" s="614"/>
      <c r="AJ21" s="614"/>
      <c r="AK21" s="614"/>
      <c r="AL21" s="615">
        <v>79.400000000000006</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1913684</v>
      </c>
      <c r="S22" s="611"/>
      <c r="T22" s="611"/>
      <c r="U22" s="611"/>
      <c r="V22" s="611"/>
      <c r="W22" s="611"/>
      <c r="X22" s="611"/>
      <c r="Y22" s="612"/>
      <c r="Z22" s="613">
        <v>42.9</v>
      </c>
      <c r="AA22" s="613"/>
      <c r="AB22" s="613"/>
      <c r="AC22" s="613"/>
      <c r="AD22" s="614">
        <v>1913684</v>
      </c>
      <c r="AE22" s="614"/>
      <c r="AF22" s="614"/>
      <c r="AG22" s="614"/>
      <c r="AH22" s="614"/>
      <c r="AI22" s="614"/>
      <c r="AJ22" s="614"/>
      <c r="AK22" s="614"/>
      <c r="AL22" s="615">
        <v>79.400000000000006</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159265</v>
      </c>
      <c r="S23" s="611"/>
      <c r="T23" s="611"/>
      <c r="U23" s="611"/>
      <c r="V23" s="611"/>
      <c r="W23" s="611"/>
      <c r="X23" s="611"/>
      <c r="Y23" s="612"/>
      <c r="Z23" s="613">
        <v>3.6</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1540742</v>
      </c>
      <c r="CS24" s="600"/>
      <c r="CT24" s="600"/>
      <c r="CU24" s="600"/>
      <c r="CV24" s="600"/>
      <c r="CW24" s="600"/>
      <c r="CX24" s="600"/>
      <c r="CY24" s="601"/>
      <c r="CZ24" s="604">
        <v>36.6</v>
      </c>
      <c r="DA24" s="605"/>
      <c r="DB24" s="605"/>
      <c r="DC24" s="621"/>
      <c r="DD24" s="644">
        <v>1239432</v>
      </c>
      <c r="DE24" s="600"/>
      <c r="DF24" s="600"/>
      <c r="DG24" s="600"/>
      <c r="DH24" s="600"/>
      <c r="DI24" s="600"/>
      <c r="DJ24" s="600"/>
      <c r="DK24" s="601"/>
      <c r="DL24" s="644">
        <v>1140006</v>
      </c>
      <c r="DM24" s="600"/>
      <c r="DN24" s="600"/>
      <c r="DO24" s="600"/>
      <c r="DP24" s="600"/>
      <c r="DQ24" s="600"/>
      <c r="DR24" s="600"/>
      <c r="DS24" s="600"/>
      <c r="DT24" s="600"/>
      <c r="DU24" s="600"/>
      <c r="DV24" s="601"/>
      <c r="DW24" s="604">
        <v>47.1</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2564462</v>
      </c>
      <c r="S25" s="611"/>
      <c r="T25" s="611"/>
      <c r="U25" s="611"/>
      <c r="V25" s="611"/>
      <c r="W25" s="611"/>
      <c r="X25" s="611"/>
      <c r="Y25" s="612"/>
      <c r="Z25" s="613">
        <v>57.5</v>
      </c>
      <c r="AA25" s="613"/>
      <c r="AB25" s="613"/>
      <c r="AC25" s="613"/>
      <c r="AD25" s="614">
        <v>2405197</v>
      </c>
      <c r="AE25" s="614"/>
      <c r="AF25" s="614"/>
      <c r="AG25" s="614"/>
      <c r="AH25" s="614"/>
      <c r="AI25" s="614"/>
      <c r="AJ25" s="614"/>
      <c r="AK25" s="614"/>
      <c r="AL25" s="615">
        <v>99.8</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677855</v>
      </c>
      <c r="CS25" s="640"/>
      <c r="CT25" s="640"/>
      <c r="CU25" s="640"/>
      <c r="CV25" s="640"/>
      <c r="CW25" s="640"/>
      <c r="CX25" s="640"/>
      <c r="CY25" s="641"/>
      <c r="CZ25" s="615">
        <v>16.100000000000001</v>
      </c>
      <c r="DA25" s="642"/>
      <c r="DB25" s="642"/>
      <c r="DC25" s="645"/>
      <c r="DD25" s="619">
        <v>640935</v>
      </c>
      <c r="DE25" s="640"/>
      <c r="DF25" s="640"/>
      <c r="DG25" s="640"/>
      <c r="DH25" s="640"/>
      <c r="DI25" s="640"/>
      <c r="DJ25" s="640"/>
      <c r="DK25" s="641"/>
      <c r="DL25" s="619">
        <v>640712</v>
      </c>
      <c r="DM25" s="640"/>
      <c r="DN25" s="640"/>
      <c r="DO25" s="640"/>
      <c r="DP25" s="640"/>
      <c r="DQ25" s="640"/>
      <c r="DR25" s="640"/>
      <c r="DS25" s="640"/>
      <c r="DT25" s="640"/>
      <c r="DU25" s="640"/>
      <c r="DV25" s="641"/>
      <c r="DW25" s="615">
        <v>26.5</v>
      </c>
      <c r="DX25" s="642"/>
      <c r="DY25" s="642"/>
      <c r="DZ25" s="642"/>
      <c r="EA25" s="642"/>
      <c r="EB25" s="642"/>
      <c r="EC25" s="643"/>
    </row>
    <row r="26" spans="2:133" ht="11.25" customHeight="1" x14ac:dyDescent="0.15">
      <c r="B26" s="607" t="s">
        <v>283</v>
      </c>
      <c r="C26" s="608"/>
      <c r="D26" s="608"/>
      <c r="E26" s="608"/>
      <c r="F26" s="608"/>
      <c r="G26" s="608"/>
      <c r="H26" s="608"/>
      <c r="I26" s="608"/>
      <c r="J26" s="608"/>
      <c r="K26" s="608"/>
      <c r="L26" s="608"/>
      <c r="M26" s="608"/>
      <c r="N26" s="608"/>
      <c r="O26" s="608"/>
      <c r="P26" s="608"/>
      <c r="Q26" s="609"/>
      <c r="R26" s="610" t="s">
        <v>122</v>
      </c>
      <c r="S26" s="611"/>
      <c r="T26" s="611"/>
      <c r="U26" s="611"/>
      <c r="V26" s="611"/>
      <c r="W26" s="611"/>
      <c r="X26" s="611"/>
      <c r="Y26" s="612"/>
      <c r="Z26" s="613" t="s">
        <v>122</v>
      </c>
      <c r="AA26" s="613"/>
      <c r="AB26" s="613"/>
      <c r="AC26" s="613"/>
      <c r="AD26" s="614" t="s">
        <v>122</v>
      </c>
      <c r="AE26" s="614"/>
      <c r="AF26" s="614"/>
      <c r="AG26" s="614"/>
      <c r="AH26" s="614"/>
      <c r="AI26" s="614"/>
      <c r="AJ26" s="614"/>
      <c r="AK26" s="614"/>
      <c r="AL26" s="615" t="s">
        <v>122</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365907</v>
      </c>
      <c r="CS26" s="611"/>
      <c r="CT26" s="611"/>
      <c r="CU26" s="611"/>
      <c r="CV26" s="611"/>
      <c r="CW26" s="611"/>
      <c r="CX26" s="611"/>
      <c r="CY26" s="612"/>
      <c r="CZ26" s="615">
        <v>8.6999999999999993</v>
      </c>
      <c r="DA26" s="642"/>
      <c r="DB26" s="642"/>
      <c r="DC26" s="645"/>
      <c r="DD26" s="619">
        <v>347451</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2"/>
      <c r="DY26" s="642"/>
      <c r="DZ26" s="642"/>
      <c r="EA26" s="642"/>
      <c r="EB26" s="642"/>
      <c r="EC26" s="643"/>
    </row>
    <row r="27" spans="2:133" ht="11.25" customHeight="1" x14ac:dyDescent="0.15">
      <c r="B27" s="607" t="s">
        <v>286</v>
      </c>
      <c r="C27" s="608"/>
      <c r="D27" s="608"/>
      <c r="E27" s="608"/>
      <c r="F27" s="608"/>
      <c r="G27" s="608"/>
      <c r="H27" s="608"/>
      <c r="I27" s="608"/>
      <c r="J27" s="608"/>
      <c r="K27" s="608"/>
      <c r="L27" s="608"/>
      <c r="M27" s="608"/>
      <c r="N27" s="608"/>
      <c r="O27" s="608"/>
      <c r="P27" s="608"/>
      <c r="Q27" s="609"/>
      <c r="R27" s="610">
        <v>5394</v>
      </c>
      <c r="S27" s="611"/>
      <c r="T27" s="611"/>
      <c r="U27" s="611"/>
      <c r="V27" s="611"/>
      <c r="W27" s="611"/>
      <c r="X27" s="611"/>
      <c r="Y27" s="612"/>
      <c r="Z27" s="613">
        <v>0.1</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326600</v>
      </c>
      <c r="BH27" s="611"/>
      <c r="BI27" s="611"/>
      <c r="BJ27" s="611"/>
      <c r="BK27" s="611"/>
      <c r="BL27" s="611"/>
      <c r="BM27" s="611"/>
      <c r="BN27" s="612"/>
      <c r="BO27" s="613">
        <v>100</v>
      </c>
      <c r="BP27" s="613"/>
      <c r="BQ27" s="613"/>
      <c r="BR27" s="613"/>
      <c r="BS27" s="614">
        <v>4355</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358370</v>
      </c>
      <c r="CS27" s="640"/>
      <c r="CT27" s="640"/>
      <c r="CU27" s="640"/>
      <c r="CV27" s="640"/>
      <c r="CW27" s="640"/>
      <c r="CX27" s="640"/>
      <c r="CY27" s="641"/>
      <c r="CZ27" s="615">
        <v>8.5</v>
      </c>
      <c r="DA27" s="642"/>
      <c r="DB27" s="642"/>
      <c r="DC27" s="645"/>
      <c r="DD27" s="619">
        <v>165563</v>
      </c>
      <c r="DE27" s="640"/>
      <c r="DF27" s="640"/>
      <c r="DG27" s="640"/>
      <c r="DH27" s="640"/>
      <c r="DI27" s="640"/>
      <c r="DJ27" s="640"/>
      <c r="DK27" s="641"/>
      <c r="DL27" s="619">
        <v>66360</v>
      </c>
      <c r="DM27" s="640"/>
      <c r="DN27" s="640"/>
      <c r="DO27" s="640"/>
      <c r="DP27" s="640"/>
      <c r="DQ27" s="640"/>
      <c r="DR27" s="640"/>
      <c r="DS27" s="640"/>
      <c r="DT27" s="640"/>
      <c r="DU27" s="640"/>
      <c r="DV27" s="641"/>
      <c r="DW27" s="615">
        <v>2.7</v>
      </c>
      <c r="DX27" s="642"/>
      <c r="DY27" s="642"/>
      <c r="DZ27" s="642"/>
      <c r="EA27" s="642"/>
      <c r="EB27" s="642"/>
      <c r="EC27" s="643"/>
    </row>
    <row r="28" spans="2:133" ht="11.25" customHeight="1" x14ac:dyDescent="0.15">
      <c r="B28" s="607" t="s">
        <v>289</v>
      </c>
      <c r="C28" s="608"/>
      <c r="D28" s="608"/>
      <c r="E28" s="608"/>
      <c r="F28" s="608"/>
      <c r="G28" s="608"/>
      <c r="H28" s="608"/>
      <c r="I28" s="608"/>
      <c r="J28" s="608"/>
      <c r="K28" s="608"/>
      <c r="L28" s="608"/>
      <c r="M28" s="608"/>
      <c r="N28" s="608"/>
      <c r="O28" s="608"/>
      <c r="P28" s="608"/>
      <c r="Q28" s="609"/>
      <c r="R28" s="610">
        <v>86615</v>
      </c>
      <c r="S28" s="611"/>
      <c r="T28" s="611"/>
      <c r="U28" s="611"/>
      <c r="V28" s="611"/>
      <c r="W28" s="611"/>
      <c r="X28" s="611"/>
      <c r="Y28" s="612"/>
      <c r="Z28" s="613">
        <v>1.9</v>
      </c>
      <c r="AA28" s="613"/>
      <c r="AB28" s="613"/>
      <c r="AC28" s="613"/>
      <c r="AD28" s="614" t="s">
        <v>122</v>
      </c>
      <c r="AE28" s="614"/>
      <c r="AF28" s="614"/>
      <c r="AG28" s="614"/>
      <c r="AH28" s="614"/>
      <c r="AI28" s="614"/>
      <c r="AJ28" s="614"/>
      <c r="AK28" s="614"/>
      <c r="AL28" s="615" t="s">
        <v>122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504517</v>
      </c>
      <c r="CS28" s="611"/>
      <c r="CT28" s="611"/>
      <c r="CU28" s="611"/>
      <c r="CV28" s="611"/>
      <c r="CW28" s="611"/>
      <c r="CX28" s="611"/>
      <c r="CY28" s="612"/>
      <c r="CZ28" s="615">
        <v>12</v>
      </c>
      <c r="DA28" s="642"/>
      <c r="DB28" s="642"/>
      <c r="DC28" s="645"/>
      <c r="DD28" s="619">
        <v>432934</v>
      </c>
      <c r="DE28" s="611"/>
      <c r="DF28" s="611"/>
      <c r="DG28" s="611"/>
      <c r="DH28" s="611"/>
      <c r="DI28" s="611"/>
      <c r="DJ28" s="611"/>
      <c r="DK28" s="612"/>
      <c r="DL28" s="619">
        <v>432934</v>
      </c>
      <c r="DM28" s="611"/>
      <c r="DN28" s="611"/>
      <c r="DO28" s="611"/>
      <c r="DP28" s="611"/>
      <c r="DQ28" s="611"/>
      <c r="DR28" s="611"/>
      <c r="DS28" s="611"/>
      <c r="DT28" s="611"/>
      <c r="DU28" s="611"/>
      <c r="DV28" s="612"/>
      <c r="DW28" s="615">
        <v>17.899999999999999</v>
      </c>
      <c r="DX28" s="642"/>
      <c r="DY28" s="642"/>
      <c r="DZ28" s="642"/>
      <c r="EA28" s="642"/>
      <c r="EB28" s="642"/>
      <c r="EC28" s="643"/>
    </row>
    <row r="29" spans="2:133" ht="11.25" customHeight="1" x14ac:dyDescent="0.15">
      <c r="B29" s="607" t="s">
        <v>291</v>
      </c>
      <c r="C29" s="608"/>
      <c r="D29" s="608"/>
      <c r="E29" s="608"/>
      <c r="F29" s="608"/>
      <c r="G29" s="608"/>
      <c r="H29" s="608"/>
      <c r="I29" s="608"/>
      <c r="J29" s="608"/>
      <c r="K29" s="608"/>
      <c r="L29" s="608"/>
      <c r="M29" s="608"/>
      <c r="N29" s="608"/>
      <c r="O29" s="608"/>
      <c r="P29" s="608"/>
      <c r="Q29" s="609"/>
      <c r="R29" s="610">
        <v>7742</v>
      </c>
      <c r="S29" s="611"/>
      <c r="T29" s="611"/>
      <c r="U29" s="611"/>
      <c r="V29" s="611"/>
      <c r="W29" s="611"/>
      <c r="X29" s="611"/>
      <c r="Y29" s="612"/>
      <c r="Z29" s="613">
        <v>0.2</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292</v>
      </c>
      <c r="CE29" s="649"/>
      <c r="CF29" s="607" t="s">
        <v>66</v>
      </c>
      <c r="CG29" s="608"/>
      <c r="CH29" s="608"/>
      <c r="CI29" s="608"/>
      <c r="CJ29" s="608"/>
      <c r="CK29" s="608"/>
      <c r="CL29" s="608"/>
      <c r="CM29" s="608"/>
      <c r="CN29" s="608"/>
      <c r="CO29" s="608"/>
      <c r="CP29" s="608"/>
      <c r="CQ29" s="609"/>
      <c r="CR29" s="610">
        <v>504517</v>
      </c>
      <c r="CS29" s="640"/>
      <c r="CT29" s="640"/>
      <c r="CU29" s="640"/>
      <c r="CV29" s="640"/>
      <c r="CW29" s="640"/>
      <c r="CX29" s="640"/>
      <c r="CY29" s="641"/>
      <c r="CZ29" s="615">
        <v>12</v>
      </c>
      <c r="DA29" s="642"/>
      <c r="DB29" s="642"/>
      <c r="DC29" s="645"/>
      <c r="DD29" s="619">
        <v>432934</v>
      </c>
      <c r="DE29" s="640"/>
      <c r="DF29" s="640"/>
      <c r="DG29" s="640"/>
      <c r="DH29" s="640"/>
      <c r="DI29" s="640"/>
      <c r="DJ29" s="640"/>
      <c r="DK29" s="641"/>
      <c r="DL29" s="619">
        <v>432934</v>
      </c>
      <c r="DM29" s="640"/>
      <c r="DN29" s="640"/>
      <c r="DO29" s="640"/>
      <c r="DP29" s="640"/>
      <c r="DQ29" s="640"/>
      <c r="DR29" s="640"/>
      <c r="DS29" s="640"/>
      <c r="DT29" s="640"/>
      <c r="DU29" s="640"/>
      <c r="DV29" s="641"/>
      <c r="DW29" s="615">
        <v>17.899999999999999</v>
      </c>
      <c r="DX29" s="642"/>
      <c r="DY29" s="642"/>
      <c r="DZ29" s="642"/>
      <c r="EA29" s="642"/>
      <c r="EB29" s="642"/>
      <c r="EC29" s="643"/>
    </row>
    <row r="30" spans="2:133" ht="11.25" customHeight="1" x14ac:dyDescent="0.15">
      <c r="B30" s="607" t="s">
        <v>293</v>
      </c>
      <c r="C30" s="608"/>
      <c r="D30" s="608"/>
      <c r="E30" s="608"/>
      <c r="F30" s="608"/>
      <c r="G30" s="608"/>
      <c r="H30" s="608"/>
      <c r="I30" s="608"/>
      <c r="J30" s="608"/>
      <c r="K30" s="608"/>
      <c r="L30" s="608"/>
      <c r="M30" s="608"/>
      <c r="N30" s="608"/>
      <c r="O30" s="608"/>
      <c r="P30" s="608"/>
      <c r="Q30" s="609"/>
      <c r="R30" s="610">
        <v>475661</v>
      </c>
      <c r="S30" s="611"/>
      <c r="T30" s="611"/>
      <c r="U30" s="611"/>
      <c r="V30" s="611"/>
      <c r="W30" s="611"/>
      <c r="X30" s="611"/>
      <c r="Y30" s="612"/>
      <c r="Z30" s="613">
        <v>10.7</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46"/>
      <c r="BI30" s="646"/>
      <c r="BJ30" s="646"/>
      <c r="BK30" s="646"/>
      <c r="BL30" s="646"/>
      <c r="BM30" s="646"/>
      <c r="BN30" s="646"/>
      <c r="BO30" s="646"/>
      <c r="BP30" s="646"/>
      <c r="BQ30" s="647"/>
      <c r="BR30" s="592" t="s">
        <v>295</v>
      </c>
      <c r="BS30" s="646"/>
      <c r="BT30" s="646"/>
      <c r="BU30" s="646"/>
      <c r="BV30" s="646"/>
      <c r="BW30" s="646"/>
      <c r="BX30" s="646"/>
      <c r="BY30" s="646"/>
      <c r="BZ30" s="646"/>
      <c r="CA30" s="646"/>
      <c r="CB30" s="647"/>
      <c r="CD30" s="650"/>
      <c r="CE30" s="651"/>
      <c r="CF30" s="607" t="s">
        <v>296</v>
      </c>
      <c r="CG30" s="608"/>
      <c r="CH30" s="608"/>
      <c r="CI30" s="608"/>
      <c r="CJ30" s="608"/>
      <c r="CK30" s="608"/>
      <c r="CL30" s="608"/>
      <c r="CM30" s="608"/>
      <c r="CN30" s="608"/>
      <c r="CO30" s="608"/>
      <c r="CP30" s="608"/>
      <c r="CQ30" s="609"/>
      <c r="CR30" s="610">
        <v>489202</v>
      </c>
      <c r="CS30" s="611"/>
      <c r="CT30" s="611"/>
      <c r="CU30" s="611"/>
      <c r="CV30" s="611"/>
      <c r="CW30" s="611"/>
      <c r="CX30" s="611"/>
      <c r="CY30" s="612"/>
      <c r="CZ30" s="615">
        <v>11.6</v>
      </c>
      <c r="DA30" s="642"/>
      <c r="DB30" s="642"/>
      <c r="DC30" s="645"/>
      <c r="DD30" s="619">
        <v>422721</v>
      </c>
      <c r="DE30" s="611"/>
      <c r="DF30" s="611"/>
      <c r="DG30" s="611"/>
      <c r="DH30" s="611"/>
      <c r="DI30" s="611"/>
      <c r="DJ30" s="611"/>
      <c r="DK30" s="612"/>
      <c r="DL30" s="619">
        <v>422721</v>
      </c>
      <c r="DM30" s="611"/>
      <c r="DN30" s="611"/>
      <c r="DO30" s="611"/>
      <c r="DP30" s="611"/>
      <c r="DQ30" s="611"/>
      <c r="DR30" s="611"/>
      <c r="DS30" s="611"/>
      <c r="DT30" s="611"/>
      <c r="DU30" s="611"/>
      <c r="DV30" s="612"/>
      <c r="DW30" s="615">
        <v>17.5</v>
      </c>
      <c r="DX30" s="642"/>
      <c r="DY30" s="642"/>
      <c r="DZ30" s="642"/>
      <c r="EA30" s="642"/>
      <c r="EB30" s="642"/>
      <c r="EC30" s="643"/>
    </row>
    <row r="31" spans="2:133" ht="11.25" customHeight="1" x14ac:dyDescent="0.15">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8" t="s">
        <v>298</v>
      </c>
      <c r="AQ31" s="659"/>
      <c r="AR31" s="659"/>
      <c r="AS31" s="659"/>
      <c r="AT31" s="664" t="s">
        <v>299</v>
      </c>
      <c r="AU31" s="212"/>
      <c r="AV31" s="212"/>
      <c r="AW31" s="212"/>
      <c r="AX31" s="596" t="s">
        <v>177</v>
      </c>
      <c r="AY31" s="597"/>
      <c r="AZ31" s="597"/>
      <c r="BA31" s="597"/>
      <c r="BB31" s="597"/>
      <c r="BC31" s="597"/>
      <c r="BD31" s="597"/>
      <c r="BE31" s="597"/>
      <c r="BF31" s="598"/>
      <c r="BG31" s="657">
        <v>99.2</v>
      </c>
      <c r="BH31" s="654"/>
      <c r="BI31" s="654"/>
      <c r="BJ31" s="654"/>
      <c r="BK31" s="654"/>
      <c r="BL31" s="654"/>
      <c r="BM31" s="605">
        <v>98.3</v>
      </c>
      <c r="BN31" s="654"/>
      <c r="BO31" s="654"/>
      <c r="BP31" s="654"/>
      <c r="BQ31" s="655"/>
      <c r="BR31" s="657">
        <v>99.5</v>
      </c>
      <c r="BS31" s="654"/>
      <c r="BT31" s="654"/>
      <c r="BU31" s="654"/>
      <c r="BV31" s="654"/>
      <c r="BW31" s="654"/>
      <c r="BX31" s="605">
        <v>98.4</v>
      </c>
      <c r="BY31" s="654"/>
      <c r="BZ31" s="654"/>
      <c r="CA31" s="654"/>
      <c r="CB31" s="655"/>
      <c r="CD31" s="650"/>
      <c r="CE31" s="651"/>
      <c r="CF31" s="607" t="s">
        <v>300</v>
      </c>
      <c r="CG31" s="608"/>
      <c r="CH31" s="608"/>
      <c r="CI31" s="608"/>
      <c r="CJ31" s="608"/>
      <c r="CK31" s="608"/>
      <c r="CL31" s="608"/>
      <c r="CM31" s="608"/>
      <c r="CN31" s="608"/>
      <c r="CO31" s="608"/>
      <c r="CP31" s="608"/>
      <c r="CQ31" s="609"/>
      <c r="CR31" s="610">
        <v>15315</v>
      </c>
      <c r="CS31" s="640"/>
      <c r="CT31" s="640"/>
      <c r="CU31" s="640"/>
      <c r="CV31" s="640"/>
      <c r="CW31" s="640"/>
      <c r="CX31" s="640"/>
      <c r="CY31" s="641"/>
      <c r="CZ31" s="615">
        <v>0.4</v>
      </c>
      <c r="DA31" s="642"/>
      <c r="DB31" s="642"/>
      <c r="DC31" s="645"/>
      <c r="DD31" s="619">
        <v>10213</v>
      </c>
      <c r="DE31" s="640"/>
      <c r="DF31" s="640"/>
      <c r="DG31" s="640"/>
      <c r="DH31" s="640"/>
      <c r="DI31" s="640"/>
      <c r="DJ31" s="640"/>
      <c r="DK31" s="641"/>
      <c r="DL31" s="619">
        <v>10213</v>
      </c>
      <c r="DM31" s="640"/>
      <c r="DN31" s="640"/>
      <c r="DO31" s="640"/>
      <c r="DP31" s="640"/>
      <c r="DQ31" s="640"/>
      <c r="DR31" s="640"/>
      <c r="DS31" s="640"/>
      <c r="DT31" s="640"/>
      <c r="DU31" s="640"/>
      <c r="DV31" s="641"/>
      <c r="DW31" s="615">
        <v>0.4</v>
      </c>
      <c r="DX31" s="642"/>
      <c r="DY31" s="642"/>
      <c r="DZ31" s="642"/>
      <c r="EA31" s="642"/>
      <c r="EB31" s="642"/>
      <c r="EC31" s="643"/>
    </row>
    <row r="32" spans="2:133" ht="11.25" customHeight="1" x14ac:dyDescent="0.15">
      <c r="B32" s="607" t="s">
        <v>301</v>
      </c>
      <c r="C32" s="608"/>
      <c r="D32" s="608"/>
      <c r="E32" s="608"/>
      <c r="F32" s="608"/>
      <c r="G32" s="608"/>
      <c r="H32" s="608"/>
      <c r="I32" s="608"/>
      <c r="J32" s="608"/>
      <c r="K32" s="608"/>
      <c r="L32" s="608"/>
      <c r="M32" s="608"/>
      <c r="N32" s="608"/>
      <c r="O32" s="608"/>
      <c r="P32" s="608"/>
      <c r="Q32" s="609"/>
      <c r="R32" s="610">
        <v>292933</v>
      </c>
      <c r="S32" s="611"/>
      <c r="T32" s="611"/>
      <c r="U32" s="611"/>
      <c r="V32" s="611"/>
      <c r="W32" s="611"/>
      <c r="X32" s="611"/>
      <c r="Y32" s="612"/>
      <c r="Z32" s="613">
        <v>6.6</v>
      </c>
      <c r="AA32" s="613"/>
      <c r="AB32" s="613"/>
      <c r="AC32" s="613"/>
      <c r="AD32" s="614" t="s">
        <v>122</v>
      </c>
      <c r="AE32" s="614"/>
      <c r="AF32" s="614"/>
      <c r="AG32" s="614"/>
      <c r="AH32" s="614"/>
      <c r="AI32" s="614"/>
      <c r="AJ32" s="614"/>
      <c r="AK32" s="614"/>
      <c r="AL32" s="615" t="s">
        <v>122</v>
      </c>
      <c r="AM32" s="616"/>
      <c r="AN32" s="616"/>
      <c r="AO32" s="617"/>
      <c r="AP32" s="660"/>
      <c r="AQ32" s="661"/>
      <c r="AR32" s="661"/>
      <c r="AS32" s="661"/>
      <c r="AT32" s="665"/>
      <c r="AU32" s="208" t="s">
        <v>302</v>
      </c>
      <c r="AX32" s="607" t="s">
        <v>303</v>
      </c>
      <c r="AY32" s="608"/>
      <c r="AZ32" s="608"/>
      <c r="BA32" s="608"/>
      <c r="BB32" s="608"/>
      <c r="BC32" s="608"/>
      <c r="BD32" s="608"/>
      <c r="BE32" s="608"/>
      <c r="BF32" s="609"/>
      <c r="BG32" s="667">
        <v>99.1</v>
      </c>
      <c r="BH32" s="640"/>
      <c r="BI32" s="640"/>
      <c r="BJ32" s="640"/>
      <c r="BK32" s="640"/>
      <c r="BL32" s="640"/>
      <c r="BM32" s="616">
        <v>98.2</v>
      </c>
      <c r="BN32" s="640"/>
      <c r="BO32" s="640"/>
      <c r="BP32" s="640"/>
      <c r="BQ32" s="656"/>
      <c r="BR32" s="667">
        <v>99.4</v>
      </c>
      <c r="BS32" s="640"/>
      <c r="BT32" s="640"/>
      <c r="BU32" s="640"/>
      <c r="BV32" s="640"/>
      <c r="BW32" s="640"/>
      <c r="BX32" s="616">
        <v>98.2</v>
      </c>
      <c r="BY32" s="640"/>
      <c r="BZ32" s="640"/>
      <c r="CA32" s="640"/>
      <c r="CB32" s="656"/>
      <c r="CD32" s="652"/>
      <c r="CE32" s="653"/>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2"/>
      <c r="DB32" s="642"/>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2"/>
      <c r="DY32" s="642"/>
      <c r="DZ32" s="642"/>
      <c r="EA32" s="642"/>
      <c r="EB32" s="642"/>
      <c r="EC32" s="643"/>
    </row>
    <row r="33" spans="2:133" ht="11.25" customHeight="1" x14ac:dyDescent="0.15">
      <c r="B33" s="607" t="s">
        <v>305</v>
      </c>
      <c r="C33" s="608"/>
      <c r="D33" s="608"/>
      <c r="E33" s="608"/>
      <c r="F33" s="608"/>
      <c r="G33" s="608"/>
      <c r="H33" s="608"/>
      <c r="I33" s="608"/>
      <c r="J33" s="608"/>
      <c r="K33" s="608"/>
      <c r="L33" s="608"/>
      <c r="M33" s="608"/>
      <c r="N33" s="608"/>
      <c r="O33" s="608"/>
      <c r="P33" s="608"/>
      <c r="Q33" s="609"/>
      <c r="R33" s="610">
        <v>7336</v>
      </c>
      <c r="S33" s="611"/>
      <c r="T33" s="611"/>
      <c r="U33" s="611"/>
      <c r="V33" s="611"/>
      <c r="W33" s="611"/>
      <c r="X33" s="611"/>
      <c r="Y33" s="612"/>
      <c r="Z33" s="613">
        <v>0.2</v>
      </c>
      <c r="AA33" s="613"/>
      <c r="AB33" s="613"/>
      <c r="AC33" s="613"/>
      <c r="AD33" s="614">
        <v>5331</v>
      </c>
      <c r="AE33" s="614"/>
      <c r="AF33" s="614"/>
      <c r="AG33" s="614"/>
      <c r="AH33" s="614"/>
      <c r="AI33" s="614"/>
      <c r="AJ33" s="614"/>
      <c r="AK33" s="614"/>
      <c r="AL33" s="615">
        <v>0.2</v>
      </c>
      <c r="AM33" s="616"/>
      <c r="AN33" s="616"/>
      <c r="AO33" s="617"/>
      <c r="AP33" s="662"/>
      <c r="AQ33" s="663"/>
      <c r="AR33" s="663"/>
      <c r="AS33" s="663"/>
      <c r="AT33" s="666"/>
      <c r="AU33" s="213"/>
      <c r="AV33" s="213"/>
      <c r="AW33" s="213"/>
      <c r="AX33" s="631" t="s">
        <v>306</v>
      </c>
      <c r="AY33" s="632"/>
      <c r="AZ33" s="632"/>
      <c r="BA33" s="632"/>
      <c r="BB33" s="632"/>
      <c r="BC33" s="632"/>
      <c r="BD33" s="632"/>
      <c r="BE33" s="632"/>
      <c r="BF33" s="633"/>
      <c r="BG33" s="668">
        <v>99.2</v>
      </c>
      <c r="BH33" s="669"/>
      <c r="BI33" s="669"/>
      <c r="BJ33" s="669"/>
      <c r="BK33" s="669"/>
      <c r="BL33" s="669"/>
      <c r="BM33" s="670">
        <v>98.2</v>
      </c>
      <c r="BN33" s="669"/>
      <c r="BO33" s="669"/>
      <c r="BP33" s="669"/>
      <c r="BQ33" s="671"/>
      <c r="BR33" s="668">
        <v>99.4</v>
      </c>
      <c r="BS33" s="669"/>
      <c r="BT33" s="669"/>
      <c r="BU33" s="669"/>
      <c r="BV33" s="669"/>
      <c r="BW33" s="669"/>
      <c r="BX33" s="670">
        <v>98.4</v>
      </c>
      <c r="BY33" s="669"/>
      <c r="BZ33" s="669"/>
      <c r="CA33" s="669"/>
      <c r="CB33" s="671"/>
      <c r="CD33" s="607" t="s">
        <v>307</v>
      </c>
      <c r="CE33" s="608"/>
      <c r="CF33" s="608"/>
      <c r="CG33" s="608"/>
      <c r="CH33" s="608"/>
      <c r="CI33" s="608"/>
      <c r="CJ33" s="608"/>
      <c r="CK33" s="608"/>
      <c r="CL33" s="608"/>
      <c r="CM33" s="608"/>
      <c r="CN33" s="608"/>
      <c r="CO33" s="608"/>
      <c r="CP33" s="608"/>
      <c r="CQ33" s="609"/>
      <c r="CR33" s="610">
        <v>1958943</v>
      </c>
      <c r="CS33" s="640"/>
      <c r="CT33" s="640"/>
      <c r="CU33" s="640"/>
      <c r="CV33" s="640"/>
      <c r="CW33" s="640"/>
      <c r="CX33" s="640"/>
      <c r="CY33" s="641"/>
      <c r="CZ33" s="615">
        <v>46.5</v>
      </c>
      <c r="DA33" s="642"/>
      <c r="DB33" s="642"/>
      <c r="DC33" s="645"/>
      <c r="DD33" s="619">
        <v>1400441</v>
      </c>
      <c r="DE33" s="640"/>
      <c r="DF33" s="640"/>
      <c r="DG33" s="640"/>
      <c r="DH33" s="640"/>
      <c r="DI33" s="640"/>
      <c r="DJ33" s="640"/>
      <c r="DK33" s="641"/>
      <c r="DL33" s="619">
        <v>1109746</v>
      </c>
      <c r="DM33" s="640"/>
      <c r="DN33" s="640"/>
      <c r="DO33" s="640"/>
      <c r="DP33" s="640"/>
      <c r="DQ33" s="640"/>
      <c r="DR33" s="640"/>
      <c r="DS33" s="640"/>
      <c r="DT33" s="640"/>
      <c r="DU33" s="640"/>
      <c r="DV33" s="641"/>
      <c r="DW33" s="615">
        <v>45.9</v>
      </c>
      <c r="DX33" s="642"/>
      <c r="DY33" s="642"/>
      <c r="DZ33" s="642"/>
      <c r="EA33" s="642"/>
      <c r="EB33" s="642"/>
      <c r="EC33" s="643"/>
    </row>
    <row r="34" spans="2:133" ht="11.25" customHeight="1" x14ac:dyDescent="0.15">
      <c r="B34" s="607" t="s">
        <v>308</v>
      </c>
      <c r="C34" s="608"/>
      <c r="D34" s="608"/>
      <c r="E34" s="608"/>
      <c r="F34" s="608"/>
      <c r="G34" s="608"/>
      <c r="H34" s="608"/>
      <c r="I34" s="608"/>
      <c r="J34" s="608"/>
      <c r="K34" s="608"/>
      <c r="L34" s="608"/>
      <c r="M34" s="608"/>
      <c r="N34" s="608"/>
      <c r="O34" s="608"/>
      <c r="P34" s="608"/>
      <c r="Q34" s="609"/>
      <c r="R34" s="610">
        <v>56378</v>
      </c>
      <c r="S34" s="611"/>
      <c r="T34" s="611"/>
      <c r="U34" s="611"/>
      <c r="V34" s="611"/>
      <c r="W34" s="611"/>
      <c r="X34" s="611"/>
      <c r="Y34" s="612"/>
      <c r="Z34" s="613">
        <v>1.3</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519011</v>
      </c>
      <c r="CS34" s="611"/>
      <c r="CT34" s="611"/>
      <c r="CU34" s="611"/>
      <c r="CV34" s="611"/>
      <c r="CW34" s="611"/>
      <c r="CX34" s="611"/>
      <c r="CY34" s="612"/>
      <c r="CZ34" s="615">
        <v>12.3</v>
      </c>
      <c r="DA34" s="642"/>
      <c r="DB34" s="642"/>
      <c r="DC34" s="645"/>
      <c r="DD34" s="619">
        <v>428990</v>
      </c>
      <c r="DE34" s="611"/>
      <c r="DF34" s="611"/>
      <c r="DG34" s="611"/>
      <c r="DH34" s="611"/>
      <c r="DI34" s="611"/>
      <c r="DJ34" s="611"/>
      <c r="DK34" s="612"/>
      <c r="DL34" s="619">
        <v>335549</v>
      </c>
      <c r="DM34" s="611"/>
      <c r="DN34" s="611"/>
      <c r="DO34" s="611"/>
      <c r="DP34" s="611"/>
      <c r="DQ34" s="611"/>
      <c r="DR34" s="611"/>
      <c r="DS34" s="611"/>
      <c r="DT34" s="611"/>
      <c r="DU34" s="611"/>
      <c r="DV34" s="612"/>
      <c r="DW34" s="615">
        <v>13.9</v>
      </c>
      <c r="DX34" s="642"/>
      <c r="DY34" s="642"/>
      <c r="DZ34" s="642"/>
      <c r="EA34" s="642"/>
      <c r="EB34" s="642"/>
      <c r="EC34" s="643"/>
    </row>
    <row r="35" spans="2:133" ht="11.25" customHeight="1" x14ac:dyDescent="0.15">
      <c r="B35" s="607" t="s">
        <v>310</v>
      </c>
      <c r="C35" s="608"/>
      <c r="D35" s="608"/>
      <c r="E35" s="608"/>
      <c r="F35" s="608"/>
      <c r="G35" s="608"/>
      <c r="H35" s="608"/>
      <c r="I35" s="608"/>
      <c r="J35" s="608"/>
      <c r="K35" s="608"/>
      <c r="L35" s="608"/>
      <c r="M35" s="608"/>
      <c r="N35" s="608"/>
      <c r="O35" s="608"/>
      <c r="P35" s="608"/>
      <c r="Q35" s="609"/>
      <c r="R35" s="610">
        <v>209789</v>
      </c>
      <c r="S35" s="611"/>
      <c r="T35" s="611"/>
      <c r="U35" s="611"/>
      <c r="V35" s="611"/>
      <c r="W35" s="611"/>
      <c r="X35" s="611"/>
      <c r="Y35" s="612"/>
      <c r="Z35" s="613">
        <v>4.7</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71978</v>
      </c>
      <c r="CS35" s="640"/>
      <c r="CT35" s="640"/>
      <c r="CU35" s="640"/>
      <c r="CV35" s="640"/>
      <c r="CW35" s="640"/>
      <c r="CX35" s="640"/>
      <c r="CY35" s="641"/>
      <c r="CZ35" s="615">
        <v>1.7</v>
      </c>
      <c r="DA35" s="642"/>
      <c r="DB35" s="642"/>
      <c r="DC35" s="645"/>
      <c r="DD35" s="619">
        <v>62409</v>
      </c>
      <c r="DE35" s="640"/>
      <c r="DF35" s="640"/>
      <c r="DG35" s="640"/>
      <c r="DH35" s="640"/>
      <c r="DI35" s="640"/>
      <c r="DJ35" s="640"/>
      <c r="DK35" s="641"/>
      <c r="DL35" s="619">
        <v>62409</v>
      </c>
      <c r="DM35" s="640"/>
      <c r="DN35" s="640"/>
      <c r="DO35" s="640"/>
      <c r="DP35" s="640"/>
      <c r="DQ35" s="640"/>
      <c r="DR35" s="640"/>
      <c r="DS35" s="640"/>
      <c r="DT35" s="640"/>
      <c r="DU35" s="640"/>
      <c r="DV35" s="641"/>
      <c r="DW35" s="615">
        <v>2.6</v>
      </c>
      <c r="DX35" s="642"/>
      <c r="DY35" s="642"/>
      <c r="DZ35" s="642"/>
      <c r="EA35" s="642"/>
      <c r="EB35" s="642"/>
      <c r="EC35" s="643"/>
    </row>
    <row r="36" spans="2:133" ht="11.25" customHeight="1" x14ac:dyDescent="0.15">
      <c r="B36" s="607" t="s">
        <v>314</v>
      </c>
      <c r="C36" s="608"/>
      <c r="D36" s="608"/>
      <c r="E36" s="608"/>
      <c r="F36" s="608"/>
      <c r="G36" s="608"/>
      <c r="H36" s="608"/>
      <c r="I36" s="608"/>
      <c r="J36" s="608"/>
      <c r="K36" s="608"/>
      <c r="L36" s="608"/>
      <c r="M36" s="608"/>
      <c r="N36" s="608"/>
      <c r="O36" s="608"/>
      <c r="P36" s="608"/>
      <c r="Q36" s="609"/>
      <c r="R36" s="610">
        <v>130705</v>
      </c>
      <c r="S36" s="611"/>
      <c r="T36" s="611"/>
      <c r="U36" s="611"/>
      <c r="V36" s="611"/>
      <c r="W36" s="611"/>
      <c r="X36" s="611"/>
      <c r="Y36" s="612"/>
      <c r="Z36" s="613">
        <v>2.9</v>
      </c>
      <c r="AA36" s="613"/>
      <c r="AB36" s="613"/>
      <c r="AC36" s="613"/>
      <c r="AD36" s="614" t="s">
        <v>122</v>
      </c>
      <c r="AE36" s="614"/>
      <c r="AF36" s="614"/>
      <c r="AG36" s="614"/>
      <c r="AH36" s="614"/>
      <c r="AI36" s="614"/>
      <c r="AJ36" s="614"/>
      <c r="AK36" s="614"/>
      <c r="AL36" s="615" t="s">
        <v>122</v>
      </c>
      <c r="AM36" s="616"/>
      <c r="AN36" s="616"/>
      <c r="AO36" s="617"/>
      <c r="AP36" s="218"/>
      <c r="AQ36" s="672" t="s">
        <v>315</v>
      </c>
      <c r="AR36" s="673"/>
      <c r="AS36" s="673"/>
      <c r="AT36" s="673"/>
      <c r="AU36" s="673"/>
      <c r="AV36" s="673"/>
      <c r="AW36" s="673"/>
      <c r="AX36" s="673"/>
      <c r="AY36" s="674"/>
      <c r="AZ36" s="599">
        <v>443094</v>
      </c>
      <c r="BA36" s="600"/>
      <c r="BB36" s="600"/>
      <c r="BC36" s="600"/>
      <c r="BD36" s="600"/>
      <c r="BE36" s="600"/>
      <c r="BF36" s="675"/>
      <c r="BG36" s="596" t="s">
        <v>316</v>
      </c>
      <c r="BH36" s="597"/>
      <c r="BI36" s="597"/>
      <c r="BJ36" s="597"/>
      <c r="BK36" s="597"/>
      <c r="BL36" s="597"/>
      <c r="BM36" s="597"/>
      <c r="BN36" s="597"/>
      <c r="BO36" s="597"/>
      <c r="BP36" s="597"/>
      <c r="BQ36" s="597"/>
      <c r="BR36" s="597"/>
      <c r="BS36" s="597"/>
      <c r="BT36" s="597"/>
      <c r="BU36" s="598"/>
      <c r="BV36" s="599">
        <v>3717</v>
      </c>
      <c r="BW36" s="600"/>
      <c r="BX36" s="600"/>
      <c r="BY36" s="600"/>
      <c r="BZ36" s="600"/>
      <c r="CA36" s="600"/>
      <c r="CB36" s="675"/>
      <c r="CD36" s="607" t="s">
        <v>317</v>
      </c>
      <c r="CE36" s="608"/>
      <c r="CF36" s="608"/>
      <c r="CG36" s="608"/>
      <c r="CH36" s="608"/>
      <c r="CI36" s="608"/>
      <c r="CJ36" s="608"/>
      <c r="CK36" s="608"/>
      <c r="CL36" s="608"/>
      <c r="CM36" s="608"/>
      <c r="CN36" s="608"/>
      <c r="CO36" s="608"/>
      <c r="CP36" s="608"/>
      <c r="CQ36" s="609"/>
      <c r="CR36" s="610">
        <v>816964</v>
      </c>
      <c r="CS36" s="611"/>
      <c r="CT36" s="611"/>
      <c r="CU36" s="611"/>
      <c r="CV36" s="611"/>
      <c r="CW36" s="611"/>
      <c r="CX36" s="611"/>
      <c r="CY36" s="612"/>
      <c r="CZ36" s="615">
        <v>19.399999999999999</v>
      </c>
      <c r="DA36" s="642"/>
      <c r="DB36" s="642"/>
      <c r="DC36" s="645"/>
      <c r="DD36" s="619">
        <v>542528</v>
      </c>
      <c r="DE36" s="611"/>
      <c r="DF36" s="611"/>
      <c r="DG36" s="611"/>
      <c r="DH36" s="611"/>
      <c r="DI36" s="611"/>
      <c r="DJ36" s="611"/>
      <c r="DK36" s="612"/>
      <c r="DL36" s="619">
        <v>349178</v>
      </c>
      <c r="DM36" s="611"/>
      <c r="DN36" s="611"/>
      <c r="DO36" s="611"/>
      <c r="DP36" s="611"/>
      <c r="DQ36" s="611"/>
      <c r="DR36" s="611"/>
      <c r="DS36" s="611"/>
      <c r="DT36" s="611"/>
      <c r="DU36" s="611"/>
      <c r="DV36" s="612"/>
      <c r="DW36" s="615">
        <v>14.4</v>
      </c>
      <c r="DX36" s="642"/>
      <c r="DY36" s="642"/>
      <c r="DZ36" s="642"/>
      <c r="EA36" s="642"/>
      <c r="EB36" s="642"/>
      <c r="EC36" s="643"/>
    </row>
    <row r="37" spans="2:133" ht="11.25" customHeight="1" x14ac:dyDescent="0.15">
      <c r="B37" s="607" t="s">
        <v>318</v>
      </c>
      <c r="C37" s="608"/>
      <c r="D37" s="608"/>
      <c r="E37" s="608"/>
      <c r="F37" s="608"/>
      <c r="G37" s="608"/>
      <c r="H37" s="608"/>
      <c r="I37" s="608"/>
      <c r="J37" s="608"/>
      <c r="K37" s="608"/>
      <c r="L37" s="608"/>
      <c r="M37" s="608"/>
      <c r="N37" s="608"/>
      <c r="O37" s="608"/>
      <c r="P37" s="608"/>
      <c r="Q37" s="609"/>
      <c r="R37" s="610">
        <v>134587</v>
      </c>
      <c r="S37" s="611"/>
      <c r="T37" s="611"/>
      <c r="U37" s="611"/>
      <c r="V37" s="611"/>
      <c r="W37" s="611"/>
      <c r="X37" s="611"/>
      <c r="Y37" s="612"/>
      <c r="Z37" s="613">
        <v>3</v>
      </c>
      <c r="AA37" s="613"/>
      <c r="AB37" s="613"/>
      <c r="AC37" s="613"/>
      <c r="AD37" s="614">
        <v>5</v>
      </c>
      <c r="AE37" s="614"/>
      <c r="AF37" s="614"/>
      <c r="AG37" s="614"/>
      <c r="AH37" s="614"/>
      <c r="AI37" s="614"/>
      <c r="AJ37" s="614"/>
      <c r="AK37" s="614"/>
      <c r="AL37" s="615">
        <v>0</v>
      </c>
      <c r="AM37" s="616"/>
      <c r="AN37" s="616"/>
      <c r="AO37" s="617"/>
      <c r="AQ37" s="676" t="s">
        <v>319</v>
      </c>
      <c r="AR37" s="677"/>
      <c r="AS37" s="677"/>
      <c r="AT37" s="677"/>
      <c r="AU37" s="677"/>
      <c r="AV37" s="677"/>
      <c r="AW37" s="677"/>
      <c r="AX37" s="677"/>
      <c r="AY37" s="678"/>
      <c r="AZ37" s="610">
        <v>92960</v>
      </c>
      <c r="BA37" s="611"/>
      <c r="BB37" s="611"/>
      <c r="BC37" s="611"/>
      <c r="BD37" s="640"/>
      <c r="BE37" s="640"/>
      <c r="BF37" s="656"/>
      <c r="BG37" s="607" t="s">
        <v>320</v>
      </c>
      <c r="BH37" s="608"/>
      <c r="BI37" s="608"/>
      <c r="BJ37" s="608"/>
      <c r="BK37" s="608"/>
      <c r="BL37" s="608"/>
      <c r="BM37" s="608"/>
      <c r="BN37" s="608"/>
      <c r="BO37" s="608"/>
      <c r="BP37" s="608"/>
      <c r="BQ37" s="608"/>
      <c r="BR37" s="608"/>
      <c r="BS37" s="608"/>
      <c r="BT37" s="608"/>
      <c r="BU37" s="609"/>
      <c r="BV37" s="610">
        <v>-3002</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292341</v>
      </c>
      <c r="CS37" s="640"/>
      <c r="CT37" s="640"/>
      <c r="CU37" s="640"/>
      <c r="CV37" s="640"/>
      <c r="CW37" s="640"/>
      <c r="CX37" s="640"/>
      <c r="CY37" s="641"/>
      <c r="CZ37" s="615">
        <v>6.9</v>
      </c>
      <c r="DA37" s="642"/>
      <c r="DB37" s="642"/>
      <c r="DC37" s="645"/>
      <c r="DD37" s="619">
        <v>284792</v>
      </c>
      <c r="DE37" s="640"/>
      <c r="DF37" s="640"/>
      <c r="DG37" s="640"/>
      <c r="DH37" s="640"/>
      <c r="DI37" s="640"/>
      <c r="DJ37" s="640"/>
      <c r="DK37" s="641"/>
      <c r="DL37" s="619">
        <v>284732</v>
      </c>
      <c r="DM37" s="640"/>
      <c r="DN37" s="640"/>
      <c r="DO37" s="640"/>
      <c r="DP37" s="640"/>
      <c r="DQ37" s="640"/>
      <c r="DR37" s="640"/>
      <c r="DS37" s="640"/>
      <c r="DT37" s="640"/>
      <c r="DU37" s="640"/>
      <c r="DV37" s="641"/>
      <c r="DW37" s="615">
        <v>11.8</v>
      </c>
      <c r="DX37" s="642"/>
      <c r="DY37" s="642"/>
      <c r="DZ37" s="642"/>
      <c r="EA37" s="642"/>
      <c r="EB37" s="642"/>
      <c r="EC37" s="643"/>
    </row>
    <row r="38" spans="2:133" ht="11.25" customHeight="1" x14ac:dyDescent="0.15">
      <c r="B38" s="607" t="s">
        <v>322</v>
      </c>
      <c r="C38" s="608"/>
      <c r="D38" s="608"/>
      <c r="E38" s="608"/>
      <c r="F38" s="608"/>
      <c r="G38" s="608"/>
      <c r="H38" s="608"/>
      <c r="I38" s="608"/>
      <c r="J38" s="608"/>
      <c r="K38" s="608"/>
      <c r="L38" s="608"/>
      <c r="M38" s="608"/>
      <c r="N38" s="608"/>
      <c r="O38" s="608"/>
      <c r="P38" s="608"/>
      <c r="Q38" s="609"/>
      <c r="R38" s="610">
        <v>490658</v>
      </c>
      <c r="S38" s="611"/>
      <c r="T38" s="611"/>
      <c r="U38" s="611"/>
      <c r="V38" s="611"/>
      <c r="W38" s="611"/>
      <c r="X38" s="611"/>
      <c r="Y38" s="612"/>
      <c r="Z38" s="613">
        <v>11</v>
      </c>
      <c r="AA38" s="613"/>
      <c r="AB38" s="613"/>
      <c r="AC38" s="613"/>
      <c r="AD38" s="614" t="s">
        <v>122</v>
      </c>
      <c r="AE38" s="614"/>
      <c r="AF38" s="614"/>
      <c r="AG38" s="614"/>
      <c r="AH38" s="614"/>
      <c r="AI38" s="614"/>
      <c r="AJ38" s="614"/>
      <c r="AK38" s="614"/>
      <c r="AL38" s="615" t="s">
        <v>122</v>
      </c>
      <c r="AM38" s="616"/>
      <c r="AN38" s="616"/>
      <c r="AO38" s="617"/>
      <c r="AQ38" s="676" t="s">
        <v>323</v>
      </c>
      <c r="AR38" s="677"/>
      <c r="AS38" s="677"/>
      <c r="AT38" s="677"/>
      <c r="AU38" s="677"/>
      <c r="AV38" s="677"/>
      <c r="AW38" s="677"/>
      <c r="AX38" s="677"/>
      <c r="AY38" s="678"/>
      <c r="AZ38" s="610">
        <v>68315</v>
      </c>
      <c r="BA38" s="611"/>
      <c r="BB38" s="611"/>
      <c r="BC38" s="611"/>
      <c r="BD38" s="640"/>
      <c r="BE38" s="640"/>
      <c r="BF38" s="656"/>
      <c r="BG38" s="607" t="s">
        <v>324</v>
      </c>
      <c r="BH38" s="608"/>
      <c r="BI38" s="608"/>
      <c r="BJ38" s="608"/>
      <c r="BK38" s="608"/>
      <c r="BL38" s="608"/>
      <c r="BM38" s="608"/>
      <c r="BN38" s="608"/>
      <c r="BO38" s="608"/>
      <c r="BP38" s="608"/>
      <c r="BQ38" s="608"/>
      <c r="BR38" s="608"/>
      <c r="BS38" s="608"/>
      <c r="BT38" s="608"/>
      <c r="BU38" s="609"/>
      <c r="BV38" s="610">
        <v>503</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443094</v>
      </c>
      <c r="CS38" s="611"/>
      <c r="CT38" s="611"/>
      <c r="CU38" s="611"/>
      <c r="CV38" s="611"/>
      <c r="CW38" s="611"/>
      <c r="CX38" s="611"/>
      <c r="CY38" s="612"/>
      <c r="CZ38" s="615">
        <v>10.5</v>
      </c>
      <c r="DA38" s="642"/>
      <c r="DB38" s="642"/>
      <c r="DC38" s="645"/>
      <c r="DD38" s="619">
        <v>362610</v>
      </c>
      <c r="DE38" s="611"/>
      <c r="DF38" s="611"/>
      <c r="DG38" s="611"/>
      <c r="DH38" s="611"/>
      <c r="DI38" s="611"/>
      <c r="DJ38" s="611"/>
      <c r="DK38" s="612"/>
      <c r="DL38" s="619">
        <v>362610</v>
      </c>
      <c r="DM38" s="611"/>
      <c r="DN38" s="611"/>
      <c r="DO38" s="611"/>
      <c r="DP38" s="611"/>
      <c r="DQ38" s="611"/>
      <c r="DR38" s="611"/>
      <c r="DS38" s="611"/>
      <c r="DT38" s="611"/>
      <c r="DU38" s="611"/>
      <c r="DV38" s="612"/>
      <c r="DW38" s="615">
        <v>15</v>
      </c>
      <c r="DX38" s="642"/>
      <c r="DY38" s="642"/>
      <c r="DZ38" s="642"/>
      <c r="EA38" s="642"/>
      <c r="EB38" s="642"/>
      <c r="EC38" s="643"/>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6" t="s">
        <v>327</v>
      </c>
      <c r="AR39" s="677"/>
      <c r="AS39" s="677"/>
      <c r="AT39" s="677"/>
      <c r="AU39" s="677"/>
      <c r="AV39" s="677"/>
      <c r="AW39" s="677"/>
      <c r="AX39" s="677"/>
      <c r="AY39" s="678"/>
      <c r="AZ39" s="610">
        <v>17700</v>
      </c>
      <c r="BA39" s="611"/>
      <c r="BB39" s="611"/>
      <c r="BC39" s="611"/>
      <c r="BD39" s="640"/>
      <c r="BE39" s="640"/>
      <c r="BF39" s="656"/>
      <c r="BG39" s="607" t="s">
        <v>328</v>
      </c>
      <c r="BH39" s="608"/>
      <c r="BI39" s="608"/>
      <c r="BJ39" s="608"/>
      <c r="BK39" s="608"/>
      <c r="BL39" s="608"/>
      <c r="BM39" s="608"/>
      <c r="BN39" s="608"/>
      <c r="BO39" s="608"/>
      <c r="BP39" s="608"/>
      <c r="BQ39" s="608"/>
      <c r="BR39" s="608"/>
      <c r="BS39" s="608"/>
      <c r="BT39" s="608"/>
      <c r="BU39" s="609"/>
      <c r="BV39" s="610">
        <v>765</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27811</v>
      </c>
      <c r="CS39" s="640"/>
      <c r="CT39" s="640"/>
      <c r="CU39" s="640"/>
      <c r="CV39" s="640"/>
      <c r="CW39" s="640"/>
      <c r="CX39" s="640"/>
      <c r="CY39" s="641"/>
      <c r="CZ39" s="615">
        <v>0.7</v>
      </c>
      <c r="DA39" s="642"/>
      <c r="DB39" s="642"/>
      <c r="DC39" s="645"/>
      <c r="DD39" s="619">
        <v>3904</v>
      </c>
      <c r="DE39" s="640"/>
      <c r="DF39" s="640"/>
      <c r="DG39" s="640"/>
      <c r="DH39" s="640"/>
      <c r="DI39" s="640"/>
      <c r="DJ39" s="640"/>
      <c r="DK39" s="641"/>
      <c r="DL39" s="619" t="s">
        <v>122</v>
      </c>
      <c r="DM39" s="640"/>
      <c r="DN39" s="640"/>
      <c r="DO39" s="640"/>
      <c r="DP39" s="640"/>
      <c r="DQ39" s="640"/>
      <c r="DR39" s="640"/>
      <c r="DS39" s="640"/>
      <c r="DT39" s="640"/>
      <c r="DU39" s="640"/>
      <c r="DV39" s="641"/>
      <c r="DW39" s="615" t="s">
        <v>122</v>
      </c>
      <c r="DX39" s="642"/>
      <c r="DY39" s="642"/>
      <c r="DZ39" s="642"/>
      <c r="EA39" s="642"/>
      <c r="EB39" s="642"/>
      <c r="EC39" s="643"/>
    </row>
    <row r="40" spans="2:133" ht="11.25" customHeight="1" x14ac:dyDescent="0.15">
      <c r="B40" s="607" t="s">
        <v>330</v>
      </c>
      <c r="C40" s="608"/>
      <c r="D40" s="608"/>
      <c r="E40" s="608"/>
      <c r="F40" s="608"/>
      <c r="G40" s="608"/>
      <c r="H40" s="608"/>
      <c r="I40" s="608"/>
      <c r="J40" s="608"/>
      <c r="K40" s="608"/>
      <c r="L40" s="608"/>
      <c r="M40" s="608"/>
      <c r="N40" s="608"/>
      <c r="O40" s="608"/>
      <c r="P40" s="608"/>
      <c r="Q40" s="609"/>
      <c r="R40" s="610">
        <v>9158</v>
      </c>
      <c r="S40" s="611"/>
      <c r="T40" s="611"/>
      <c r="U40" s="611"/>
      <c r="V40" s="611"/>
      <c r="W40" s="611"/>
      <c r="X40" s="611"/>
      <c r="Y40" s="612"/>
      <c r="Z40" s="613">
        <v>0.2</v>
      </c>
      <c r="AA40" s="613"/>
      <c r="AB40" s="613"/>
      <c r="AC40" s="613"/>
      <c r="AD40" s="614" t="s">
        <v>122</v>
      </c>
      <c r="AE40" s="614"/>
      <c r="AF40" s="614"/>
      <c r="AG40" s="614"/>
      <c r="AH40" s="614"/>
      <c r="AI40" s="614"/>
      <c r="AJ40" s="614"/>
      <c r="AK40" s="614"/>
      <c r="AL40" s="615" t="s">
        <v>122</v>
      </c>
      <c r="AM40" s="616"/>
      <c r="AN40" s="616"/>
      <c r="AO40" s="617"/>
      <c r="AQ40" s="676" t="s">
        <v>331</v>
      </c>
      <c r="AR40" s="677"/>
      <c r="AS40" s="677"/>
      <c r="AT40" s="677"/>
      <c r="AU40" s="677"/>
      <c r="AV40" s="677"/>
      <c r="AW40" s="677"/>
      <c r="AX40" s="677"/>
      <c r="AY40" s="678"/>
      <c r="AZ40" s="610" t="s">
        <v>122</v>
      </c>
      <c r="BA40" s="611"/>
      <c r="BB40" s="611"/>
      <c r="BC40" s="611"/>
      <c r="BD40" s="640"/>
      <c r="BE40" s="640"/>
      <c r="BF40" s="656"/>
      <c r="BG40" s="660" t="s">
        <v>332</v>
      </c>
      <c r="BH40" s="661"/>
      <c r="BI40" s="661"/>
      <c r="BJ40" s="661"/>
      <c r="BK40" s="661"/>
      <c r="BL40" s="214"/>
      <c r="BM40" s="608" t="s">
        <v>333</v>
      </c>
      <c r="BN40" s="608"/>
      <c r="BO40" s="608"/>
      <c r="BP40" s="608"/>
      <c r="BQ40" s="608"/>
      <c r="BR40" s="608"/>
      <c r="BS40" s="608"/>
      <c r="BT40" s="608"/>
      <c r="BU40" s="609"/>
      <c r="BV40" s="610">
        <v>105</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80085</v>
      </c>
      <c r="CS40" s="611"/>
      <c r="CT40" s="611"/>
      <c r="CU40" s="611"/>
      <c r="CV40" s="611"/>
      <c r="CW40" s="611"/>
      <c r="CX40" s="611"/>
      <c r="CY40" s="612"/>
      <c r="CZ40" s="615">
        <v>1.9</v>
      </c>
      <c r="DA40" s="642"/>
      <c r="DB40" s="642"/>
      <c r="DC40" s="645"/>
      <c r="DD40" s="619" t="s">
        <v>122</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2"/>
      <c r="DY40" s="642"/>
      <c r="DZ40" s="642"/>
      <c r="EA40" s="642"/>
      <c r="EB40" s="642"/>
      <c r="EC40" s="643"/>
    </row>
    <row r="41" spans="2:133" ht="11.25" customHeight="1" x14ac:dyDescent="0.15">
      <c r="B41" s="631" t="s">
        <v>335</v>
      </c>
      <c r="C41" s="632"/>
      <c r="D41" s="632"/>
      <c r="E41" s="632"/>
      <c r="F41" s="632"/>
      <c r="G41" s="632"/>
      <c r="H41" s="632"/>
      <c r="I41" s="632"/>
      <c r="J41" s="632"/>
      <c r="K41" s="632"/>
      <c r="L41" s="632"/>
      <c r="M41" s="632"/>
      <c r="N41" s="632"/>
      <c r="O41" s="632"/>
      <c r="P41" s="632"/>
      <c r="Q41" s="633"/>
      <c r="R41" s="685">
        <v>4462260</v>
      </c>
      <c r="S41" s="686"/>
      <c r="T41" s="686"/>
      <c r="U41" s="686"/>
      <c r="V41" s="686"/>
      <c r="W41" s="686"/>
      <c r="X41" s="686"/>
      <c r="Y41" s="687"/>
      <c r="Z41" s="688">
        <v>100</v>
      </c>
      <c r="AA41" s="688"/>
      <c r="AB41" s="688"/>
      <c r="AC41" s="688"/>
      <c r="AD41" s="689">
        <v>2410533</v>
      </c>
      <c r="AE41" s="689"/>
      <c r="AF41" s="689"/>
      <c r="AG41" s="689"/>
      <c r="AH41" s="689"/>
      <c r="AI41" s="689"/>
      <c r="AJ41" s="689"/>
      <c r="AK41" s="689"/>
      <c r="AL41" s="690">
        <v>100</v>
      </c>
      <c r="AM41" s="670"/>
      <c r="AN41" s="670"/>
      <c r="AO41" s="691"/>
      <c r="AQ41" s="676" t="s">
        <v>336</v>
      </c>
      <c r="AR41" s="677"/>
      <c r="AS41" s="677"/>
      <c r="AT41" s="677"/>
      <c r="AU41" s="677"/>
      <c r="AV41" s="677"/>
      <c r="AW41" s="677"/>
      <c r="AX41" s="677"/>
      <c r="AY41" s="678"/>
      <c r="AZ41" s="610">
        <v>38366</v>
      </c>
      <c r="BA41" s="611"/>
      <c r="BB41" s="611"/>
      <c r="BC41" s="611"/>
      <c r="BD41" s="640"/>
      <c r="BE41" s="640"/>
      <c r="BF41" s="656"/>
      <c r="BG41" s="660"/>
      <c r="BH41" s="661"/>
      <c r="BI41" s="661"/>
      <c r="BJ41" s="661"/>
      <c r="BK41" s="661"/>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0"/>
      <c r="CT41" s="640"/>
      <c r="CU41" s="640"/>
      <c r="CV41" s="640"/>
      <c r="CW41" s="640"/>
      <c r="CX41" s="640"/>
      <c r="CY41" s="641"/>
      <c r="CZ41" s="615" t="s">
        <v>122</v>
      </c>
      <c r="DA41" s="642"/>
      <c r="DB41" s="642"/>
      <c r="DC41" s="645"/>
      <c r="DD41" s="619" t="s">
        <v>122</v>
      </c>
      <c r="DE41" s="640"/>
      <c r="DF41" s="640"/>
      <c r="DG41" s="640"/>
      <c r="DH41" s="640"/>
      <c r="DI41" s="640"/>
      <c r="DJ41" s="640"/>
      <c r="DK41" s="641"/>
      <c r="DL41" s="679"/>
      <c r="DM41" s="680"/>
      <c r="DN41" s="680"/>
      <c r="DO41" s="680"/>
      <c r="DP41" s="680"/>
      <c r="DQ41" s="680"/>
      <c r="DR41" s="680"/>
      <c r="DS41" s="680"/>
      <c r="DT41" s="680"/>
      <c r="DU41" s="680"/>
      <c r="DV41" s="681"/>
      <c r="DW41" s="682"/>
      <c r="DX41" s="683"/>
      <c r="DY41" s="683"/>
      <c r="DZ41" s="683"/>
      <c r="EA41" s="683"/>
      <c r="EB41" s="683"/>
      <c r="EC41" s="684"/>
    </row>
    <row r="42" spans="2:133" ht="11.25" customHeight="1" x14ac:dyDescent="0.15">
      <c r="AQ42" s="692" t="s">
        <v>339</v>
      </c>
      <c r="AR42" s="693"/>
      <c r="AS42" s="693"/>
      <c r="AT42" s="693"/>
      <c r="AU42" s="693"/>
      <c r="AV42" s="693"/>
      <c r="AW42" s="693"/>
      <c r="AX42" s="693"/>
      <c r="AY42" s="694"/>
      <c r="AZ42" s="685">
        <v>225753</v>
      </c>
      <c r="BA42" s="686"/>
      <c r="BB42" s="686"/>
      <c r="BC42" s="686"/>
      <c r="BD42" s="669"/>
      <c r="BE42" s="669"/>
      <c r="BF42" s="671"/>
      <c r="BG42" s="662"/>
      <c r="BH42" s="663"/>
      <c r="BI42" s="663"/>
      <c r="BJ42" s="663"/>
      <c r="BK42" s="663"/>
      <c r="BL42" s="215"/>
      <c r="BM42" s="632" t="s">
        <v>340</v>
      </c>
      <c r="BN42" s="632"/>
      <c r="BO42" s="632"/>
      <c r="BP42" s="632"/>
      <c r="BQ42" s="632"/>
      <c r="BR42" s="632"/>
      <c r="BS42" s="632"/>
      <c r="BT42" s="632"/>
      <c r="BU42" s="633"/>
      <c r="BV42" s="685">
        <v>470</v>
      </c>
      <c r="BW42" s="686"/>
      <c r="BX42" s="686"/>
      <c r="BY42" s="686"/>
      <c r="BZ42" s="686"/>
      <c r="CA42" s="686"/>
      <c r="CB42" s="695"/>
      <c r="CD42" s="607" t="s">
        <v>341</v>
      </c>
      <c r="CE42" s="608"/>
      <c r="CF42" s="608"/>
      <c r="CG42" s="608"/>
      <c r="CH42" s="608"/>
      <c r="CI42" s="608"/>
      <c r="CJ42" s="608"/>
      <c r="CK42" s="608"/>
      <c r="CL42" s="608"/>
      <c r="CM42" s="608"/>
      <c r="CN42" s="608"/>
      <c r="CO42" s="608"/>
      <c r="CP42" s="608"/>
      <c r="CQ42" s="609"/>
      <c r="CR42" s="610">
        <v>708634</v>
      </c>
      <c r="CS42" s="640"/>
      <c r="CT42" s="640"/>
      <c r="CU42" s="640"/>
      <c r="CV42" s="640"/>
      <c r="CW42" s="640"/>
      <c r="CX42" s="640"/>
      <c r="CY42" s="641"/>
      <c r="CZ42" s="615">
        <v>16.8</v>
      </c>
      <c r="DA42" s="642"/>
      <c r="DB42" s="642"/>
      <c r="DC42" s="645"/>
      <c r="DD42" s="619">
        <v>94075</v>
      </c>
      <c r="DE42" s="640"/>
      <c r="DF42" s="640"/>
      <c r="DG42" s="640"/>
      <c r="DH42" s="640"/>
      <c r="DI42" s="640"/>
      <c r="DJ42" s="640"/>
      <c r="DK42" s="641"/>
      <c r="DL42" s="679"/>
      <c r="DM42" s="680"/>
      <c r="DN42" s="680"/>
      <c r="DO42" s="680"/>
      <c r="DP42" s="680"/>
      <c r="DQ42" s="680"/>
      <c r="DR42" s="680"/>
      <c r="DS42" s="680"/>
      <c r="DT42" s="680"/>
      <c r="DU42" s="680"/>
      <c r="DV42" s="681"/>
      <c r="DW42" s="682"/>
      <c r="DX42" s="683"/>
      <c r="DY42" s="683"/>
      <c r="DZ42" s="683"/>
      <c r="EA42" s="683"/>
      <c r="EB42" s="683"/>
      <c r="EC42" s="684"/>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13849</v>
      </c>
      <c r="CS43" s="640"/>
      <c r="CT43" s="640"/>
      <c r="CU43" s="640"/>
      <c r="CV43" s="640"/>
      <c r="CW43" s="640"/>
      <c r="CX43" s="640"/>
      <c r="CY43" s="641"/>
      <c r="CZ43" s="615">
        <v>0.3</v>
      </c>
      <c r="DA43" s="642"/>
      <c r="DB43" s="642"/>
      <c r="DC43" s="645"/>
      <c r="DD43" s="619">
        <v>13849</v>
      </c>
      <c r="DE43" s="640"/>
      <c r="DF43" s="640"/>
      <c r="DG43" s="640"/>
      <c r="DH43" s="640"/>
      <c r="DI43" s="640"/>
      <c r="DJ43" s="640"/>
      <c r="DK43" s="641"/>
      <c r="DL43" s="679"/>
      <c r="DM43" s="680"/>
      <c r="DN43" s="680"/>
      <c r="DO43" s="680"/>
      <c r="DP43" s="680"/>
      <c r="DQ43" s="680"/>
      <c r="DR43" s="680"/>
      <c r="DS43" s="680"/>
      <c r="DT43" s="680"/>
      <c r="DU43" s="680"/>
      <c r="DV43" s="681"/>
      <c r="DW43" s="682"/>
      <c r="DX43" s="683"/>
      <c r="DY43" s="683"/>
      <c r="DZ43" s="683"/>
      <c r="EA43" s="683"/>
      <c r="EB43" s="683"/>
      <c r="EC43" s="684"/>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292</v>
      </c>
      <c r="CE44" s="649"/>
      <c r="CF44" s="607" t="s">
        <v>345</v>
      </c>
      <c r="CG44" s="608"/>
      <c r="CH44" s="608"/>
      <c r="CI44" s="608"/>
      <c r="CJ44" s="608"/>
      <c r="CK44" s="608"/>
      <c r="CL44" s="608"/>
      <c r="CM44" s="608"/>
      <c r="CN44" s="608"/>
      <c r="CO44" s="608"/>
      <c r="CP44" s="608"/>
      <c r="CQ44" s="609"/>
      <c r="CR44" s="610">
        <v>708634</v>
      </c>
      <c r="CS44" s="611"/>
      <c r="CT44" s="611"/>
      <c r="CU44" s="611"/>
      <c r="CV44" s="611"/>
      <c r="CW44" s="611"/>
      <c r="CX44" s="611"/>
      <c r="CY44" s="612"/>
      <c r="CZ44" s="615">
        <v>16.8</v>
      </c>
      <c r="DA44" s="616"/>
      <c r="DB44" s="616"/>
      <c r="DC44" s="622"/>
      <c r="DD44" s="619">
        <v>94075</v>
      </c>
      <c r="DE44" s="611"/>
      <c r="DF44" s="611"/>
      <c r="DG44" s="611"/>
      <c r="DH44" s="611"/>
      <c r="DI44" s="611"/>
      <c r="DJ44" s="611"/>
      <c r="DK44" s="612"/>
      <c r="DL44" s="679"/>
      <c r="DM44" s="680"/>
      <c r="DN44" s="680"/>
      <c r="DO44" s="680"/>
      <c r="DP44" s="680"/>
      <c r="DQ44" s="680"/>
      <c r="DR44" s="680"/>
      <c r="DS44" s="680"/>
      <c r="DT44" s="680"/>
      <c r="DU44" s="680"/>
      <c r="DV44" s="681"/>
      <c r="DW44" s="682"/>
      <c r="DX44" s="683"/>
      <c r="DY44" s="683"/>
      <c r="DZ44" s="683"/>
      <c r="EA44" s="683"/>
      <c r="EB44" s="683"/>
      <c r="EC44" s="684"/>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347</v>
      </c>
      <c r="CG45" s="608"/>
      <c r="CH45" s="608"/>
      <c r="CI45" s="608"/>
      <c r="CJ45" s="608"/>
      <c r="CK45" s="608"/>
      <c r="CL45" s="608"/>
      <c r="CM45" s="608"/>
      <c r="CN45" s="608"/>
      <c r="CO45" s="608"/>
      <c r="CP45" s="608"/>
      <c r="CQ45" s="609"/>
      <c r="CR45" s="610">
        <v>531944</v>
      </c>
      <c r="CS45" s="640"/>
      <c r="CT45" s="640"/>
      <c r="CU45" s="640"/>
      <c r="CV45" s="640"/>
      <c r="CW45" s="640"/>
      <c r="CX45" s="640"/>
      <c r="CY45" s="641"/>
      <c r="CZ45" s="615">
        <v>12.6</v>
      </c>
      <c r="DA45" s="642"/>
      <c r="DB45" s="642"/>
      <c r="DC45" s="645"/>
      <c r="DD45" s="619">
        <v>35979</v>
      </c>
      <c r="DE45" s="640"/>
      <c r="DF45" s="640"/>
      <c r="DG45" s="640"/>
      <c r="DH45" s="640"/>
      <c r="DI45" s="640"/>
      <c r="DJ45" s="640"/>
      <c r="DK45" s="641"/>
      <c r="DL45" s="679"/>
      <c r="DM45" s="680"/>
      <c r="DN45" s="680"/>
      <c r="DO45" s="680"/>
      <c r="DP45" s="680"/>
      <c r="DQ45" s="680"/>
      <c r="DR45" s="680"/>
      <c r="DS45" s="680"/>
      <c r="DT45" s="680"/>
      <c r="DU45" s="680"/>
      <c r="DV45" s="681"/>
      <c r="DW45" s="682"/>
      <c r="DX45" s="683"/>
      <c r="DY45" s="683"/>
      <c r="DZ45" s="683"/>
      <c r="EA45" s="683"/>
      <c r="EB45" s="683"/>
      <c r="EC45" s="684"/>
    </row>
    <row r="46" spans="2:133" ht="11.25" customHeight="1" x14ac:dyDescent="0.15">
      <c r="B46" s="219"/>
      <c r="CD46" s="650"/>
      <c r="CE46" s="651"/>
      <c r="CF46" s="607" t="s">
        <v>348</v>
      </c>
      <c r="CG46" s="608"/>
      <c r="CH46" s="608"/>
      <c r="CI46" s="608"/>
      <c r="CJ46" s="608"/>
      <c r="CK46" s="608"/>
      <c r="CL46" s="608"/>
      <c r="CM46" s="608"/>
      <c r="CN46" s="608"/>
      <c r="CO46" s="608"/>
      <c r="CP46" s="608"/>
      <c r="CQ46" s="609"/>
      <c r="CR46" s="610">
        <v>176690</v>
      </c>
      <c r="CS46" s="611"/>
      <c r="CT46" s="611"/>
      <c r="CU46" s="611"/>
      <c r="CV46" s="611"/>
      <c r="CW46" s="611"/>
      <c r="CX46" s="611"/>
      <c r="CY46" s="612"/>
      <c r="CZ46" s="615">
        <v>4.2</v>
      </c>
      <c r="DA46" s="616"/>
      <c r="DB46" s="616"/>
      <c r="DC46" s="622"/>
      <c r="DD46" s="619">
        <v>58096</v>
      </c>
      <c r="DE46" s="611"/>
      <c r="DF46" s="611"/>
      <c r="DG46" s="611"/>
      <c r="DH46" s="611"/>
      <c r="DI46" s="611"/>
      <c r="DJ46" s="611"/>
      <c r="DK46" s="612"/>
      <c r="DL46" s="679"/>
      <c r="DM46" s="680"/>
      <c r="DN46" s="680"/>
      <c r="DO46" s="680"/>
      <c r="DP46" s="680"/>
      <c r="DQ46" s="680"/>
      <c r="DR46" s="680"/>
      <c r="DS46" s="680"/>
      <c r="DT46" s="680"/>
      <c r="DU46" s="680"/>
      <c r="DV46" s="681"/>
      <c r="DW46" s="682"/>
      <c r="DX46" s="683"/>
      <c r="DY46" s="683"/>
      <c r="DZ46" s="683"/>
      <c r="EA46" s="683"/>
      <c r="EB46" s="683"/>
      <c r="EC46" s="684"/>
    </row>
    <row r="47" spans="2:133" ht="11.25" customHeight="1" x14ac:dyDescent="0.15">
      <c r="B47" s="219"/>
      <c r="CD47" s="650"/>
      <c r="CE47" s="651"/>
      <c r="CF47" s="607" t="s">
        <v>349</v>
      </c>
      <c r="CG47" s="608"/>
      <c r="CH47" s="608"/>
      <c r="CI47" s="608"/>
      <c r="CJ47" s="608"/>
      <c r="CK47" s="608"/>
      <c r="CL47" s="608"/>
      <c r="CM47" s="608"/>
      <c r="CN47" s="608"/>
      <c r="CO47" s="608"/>
      <c r="CP47" s="608"/>
      <c r="CQ47" s="609"/>
      <c r="CR47" s="610" t="s">
        <v>122</v>
      </c>
      <c r="CS47" s="640"/>
      <c r="CT47" s="640"/>
      <c r="CU47" s="640"/>
      <c r="CV47" s="640"/>
      <c r="CW47" s="640"/>
      <c r="CX47" s="640"/>
      <c r="CY47" s="641"/>
      <c r="CZ47" s="615" t="s">
        <v>122</v>
      </c>
      <c r="DA47" s="642"/>
      <c r="DB47" s="642"/>
      <c r="DC47" s="645"/>
      <c r="DD47" s="619" t="s">
        <v>122</v>
      </c>
      <c r="DE47" s="640"/>
      <c r="DF47" s="640"/>
      <c r="DG47" s="640"/>
      <c r="DH47" s="640"/>
      <c r="DI47" s="640"/>
      <c r="DJ47" s="640"/>
      <c r="DK47" s="641"/>
      <c r="DL47" s="679"/>
      <c r="DM47" s="680"/>
      <c r="DN47" s="680"/>
      <c r="DO47" s="680"/>
      <c r="DP47" s="680"/>
      <c r="DQ47" s="680"/>
      <c r="DR47" s="680"/>
      <c r="DS47" s="680"/>
      <c r="DT47" s="680"/>
      <c r="DU47" s="680"/>
      <c r="DV47" s="681"/>
      <c r="DW47" s="682"/>
      <c r="DX47" s="683"/>
      <c r="DY47" s="683"/>
      <c r="DZ47" s="683"/>
      <c r="EA47" s="683"/>
      <c r="EB47" s="683"/>
      <c r="EC47" s="684"/>
    </row>
    <row r="48" spans="2:133" x14ac:dyDescent="0.15">
      <c r="B48" s="219"/>
      <c r="CD48" s="652"/>
      <c r="CE48" s="653"/>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79"/>
      <c r="DM48" s="680"/>
      <c r="DN48" s="680"/>
      <c r="DO48" s="680"/>
      <c r="DP48" s="680"/>
      <c r="DQ48" s="680"/>
      <c r="DR48" s="680"/>
      <c r="DS48" s="680"/>
      <c r="DT48" s="680"/>
      <c r="DU48" s="680"/>
      <c r="DV48" s="681"/>
      <c r="DW48" s="682"/>
      <c r="DX48" s="683"/>
      <c r="DY48" s="683"/>
      <c r="DZ48" s="683"/>
      <c r="EA48" s="683"/>
      <c r="EB48" s="683"/>
      <c r="EC48" s="684"/>
    </row>
    <row r="49" spans="2:133" ht="11.25" customHeight="1" x14ac:dyDescent="0.15">
      <c r="B49" s="219"/>
      <c r="CD49" s="631" t="s">
        <v>351</v>
      </c>
      <c r="CE49" s="632"/>
      <c r="CF49" s="632"/>
      <c r="CG49" s="632"/>
      <c r="CH49" s="632"/>
      <c r="CI49" s="632"/>
      <c r="CJ49" s="632"/>
      <c r="CK49" s="632"/>
      <c r="CL49" s="632"/>
      <c r="CM49" s="632"/>
      <c r="CN49" s="632"/>
      <c r="CO49" s="632"/>
      <c r="CP49" s="632"/>
      <c r="CQ49" s="633"/>
      <c r="CR49" s="685">
        <v>4208319</v>
      </c>
      <c r="CS49" s="669"/>
      <c r="CT49" s="669"/>
      <c r="CU49" s="669"/>
      <c r="CV49" s="669"/>
      <c r="CW49" s="669"/>
      <c r="CX49" s="669"/>
      <c r="CY49" s="698"/>
      <c r="CZ49" s="690">
        <v>100</v>
      </c>
      <c r="DA49" s="699"/>
      <c r="DB49" s="699"/>
      <c r="DC49" s="700"/>
      <c r="DD49" s="701">
        <v>2733948</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1V/9Az6ftko7fxFVwPRJC5L0gELaGVq79rSOGWUDrV1Lk3nvubh4O0/pTZvsSX6mE58Lh9jbsf4j+ThsSM3hpQ==" saltValue="7809lNWnD3ETYDO/A88QK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374</v>
      </c>
      <c r="C7" s="737"/>
      <c r="D7" s="737"/>
      <c r="E7" s="737"/>
      <c r="F7" s="737"/>
      <c r="G7" s="737"/>
      <c r="H7" s="737"/>
      <c r="I7" s="737"/>
      <c r="J7" s="737"/>
      <c r="K7" s="737"/>
      <c r="L7" s="737"/>
      <c r="M7" s="737"/>
      <c r="N7" s="737"/>
      <c r="O7" s="737"/>
      <c r="P7" s="738"/>
      <c r="Q7" s="739">
        <v>4462</v>
      </c>
      <c r="R7" s="740"/>
      <c r="S7" s="740"/>
      <c r="T7" s="740"/>
      <c r="U7" s="740"/>
      <c r="V7" s="740">
        <v>4208</v>
      </c>
      <c r="W7" s="740"/>
      <c r="X7" s="740"/>
      <c r="Y7" s="740"/>
      <c r="Z7" s="740"/>
      <c r="AA7" s="740">
        <v>254</v>
      </c>
      <c r="AB7" s="740"/>
      <c r="AC7" s="740"/>
      <c r="AD7" s="740"/>
      <c r="AE7" s="741"/>
      <c r="AF7" s="742">
        <v>254</v>
      </c>
      <c r="AG7" s="743"/>
      <c r="AH7" s="743"/>
      <c r="AI7" s="743"/>
      <c r="AJ7" s="744"/>
      <c r="AK7" s="745">
        <v>210</v>
      </c>
      <c r="AL7" s="746"/>
      <c r="AM7" s="746"/>
      <c r="AN7" s="746"/>
      <c r="AO7" s="746"/>
      <c r="AP7" s="746">
        <v>4329</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9"/>
    </row>
    <row r="8" spans="1:131" s="230" customFormat="1" ht="26.25" customHeight="1" x14ac:dyDescent="0.15">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15">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376</v>
      </c>
      <c r="B23" s="776" t="s">
        <v>377</v>
      </c>
      <c r="C23" s="777"/>
      <c r="D23" s="777"/>
      <c r="E23" s="777"/>
      <c r="F23" s="777"/>
      <c r="G23" s="777"/>
      <c r="H23" s="777"/>
      <c r="I23" s="777"/>
      <c r="J23" s="777"/>
      <c r="K23" s="777"/>
      <c r="L23" s="777"/>
      <c r="M23" s="777"/>
      <c r="N23" s="777"/>
      <c r="O23" s="777"/>
      <c r="P23" s="778"/>
      <c r="Q23" s="779">
        <v>4462</v>
      </c>
      <c r="R23" s="780"/>
      <c r="S23" s="780"/>
      <c r="T23" s="780"/>
      <c r="U23" s="780"/>
      <c r="V23" s="780">
        <v>4208</v>
      </c>
      <c r="W23" s="780"/>
      <c r="X23" s="780"/>
      <c r="Y23" s="780"/>
      <c r="Z23" s="780"/>
      <c r="AA23" s="780">
        <v>254</v>
      </c>
      <c r="AB23" s="780"/>
      <c r="AC23" s="780"/>
      <c r="AD23" s="780"/>
      <c r="AE23" s="781"/>
      <c r="AF23" s="782">
        <v>254</v>
      </c>
      <c r="AG23" s="780"/>
      <c r="AH23" s="780"/>
      <c r="AI23" s="780"/>
      <c r="AJ23" s="783"/>
      <c r="AK23" s="784"/>
      <c r="AL23" s="785"/>
      <c r="AM23" s="785"/>
      <c r="AN23" s="785"/>
      <c r="AO23" s="785"/>
      <c r="AP23" s="780">
        <v>4329</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388</v>
      </c>
      <c r="C28" s="737"/>
      <c r="D28" s="737"/>
      <c r="E28" s="737"/>
      <c r="F28" s="737"/>
      <c r="G28" s="737"/>
      <c r="H28" s="737"/>
      <c r="I28" s="737"/>
      <c r="J28" s="737"/>
      <c r="K28" s="737"/>
      <c r="L28" s="737"/>
      <c r="M28" s="737"/>
      <c r="N28" s="737"/>
      <c r="O28" s="737"/>
      <c r="P28" s="738"/>
      <c r="Q28" s="809">
        <v>505</v>
      </c>
      <c r="R28" s="810"/>
      <c r="S28" s="810"/>
      <c r="T28" s="810"/>
      <c r="U28" s="810"/>
      <c r="V28" s="810">
        <v>502</v>
      </c>
      <c r="W28" s="810"/>
      <c r="X28" s="810"/>
      <c r="Y28" s="810"/>
      <c r="Z28" s="810"/>
      <c r="AA28" s="810">
        <v>4</v>
      </c>
      <c r="AB28" s="810"/>
      <c r="AC28" s="810"/>
      <c r="AD28" s="810"/>
      <c r="AE28" s="811"/>
      <c r="AF28" s="812">
        <v>4</v>
      </c>
      <c r="AG28" s="810"/>
      <c r="AH28" s="810"/>
      <c r="AI28" s="810"/>
      <c r="AJ28" s="813"/>
      <c r="AK28" s="814">
        <v>53</v>
      </c>
      <c r="AL28" s="815"/>
      <c r="AM28" s="815"/>
      <c r="AN28" s="815"/>
      <c r="AO28" s="815"/>
      <c r="AP28" s="815" t="s">
        <v>548</v>
      </c>
      <c r="AQ28" s="815"/>
      <c r="AR28" s="815"/>
      <c r="AS28" s="815"/>
      <c r="AT28" s="815"/>
      <c r="AU28" s="815" t="s">
        <v>548</v>
      </c>
      <c r="AV28" s="815"/>
      <c r="AW28" s="815"/>
      <c r="AX28" s="815"/>
      <c r="AY28" s="815"/>
      <c r="AZ28" s="816" t="s">
        <v>548</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389</v>
      </c>
      <c r="C29" s="768"/>
      <c r="D29" s="768"/>
      <c r="E29" s="768"/>
      <c r="F29" s="768"/>
      <c r="G29" s="768"/>
      <c r="H29" s="768"/>
      <c r="I29" s="768"/>
      <c r="J29" s="768"/>
      <c r="K29" s="768"/>
      <c r="L29" s="768"/>
      <c r="M29" s="768"/>
      <c r="N29" s="768"/>
      <c r="O29" s="768"/>
      <c r="P29" s="769"/>
      <c r="Q29" s="770">
        <v>639</v>
      </c>
      <c r="R29" s="771"/>
      <c r="S29" s="771"/>
      <c r="T29" s="771"/>
      <c r="U29" s="771"/>
      <c r="V29" s="771">
        <v>605</v>
      </c>
      <c r="W29" s="771"/>
      <c r="X29" s="771"/>
      <c r="Y29" s="771"/>
      <c r="Z29" s="771"/>
      <c r="AA29" s="771">
        <v>34</v>
      </c>
      <c r="AB29" s="771"/>
      <c r="AC29" s="771"/>
      <c r="AD29" s="771"/>
      <c r="AE29" s="772"/>
      <c r="AF29" s="773">
        <v>34</v>
      </c>
      <c r="AG29" s="774"/>
      <c r="AH29" s="774"/>
      <c r="AI29" s="774"/>
      <c r="AJ29" s="775"/>
      <c r="AK29" s="821">
        <v>116</v>
      </c>
      <c r="AL29" s="817"/>
      <c r="AM29" s="817"/>
      <c r="AN29" s="817"/>
      <c r="AO29" s="817"/>
      <c r="AP29" s="817" t="s">
        <v>548</v>
      </c>
      <c r="AQ29" s="817"/>
      <c r="AR29" s="817"/>
      <c r="AS29" s="817"/>
      <c r="AT29" s="817"/>
      <c r="AU29" s="817" t="s">
        <v>548</v>
      </c>
      <c r="AV29" s="817"/>
      <c r="AW29" s="817"/>
      <c r="AX29" s="817"/>
      <c r="AY29" s="817"/>
      <c r="AZ29" s="818" t="s">
        <v>548</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390</v>
      </c>
      <c r="C30" s="768"/>
      <c r="D30" s="768"/>
      <c r="E30" s="768"/>
      <c r="F30" s="768"/>
      <c r="G30" s="768"/>
      <c r="H30" s="768"/>
      <c r="I30" s="768"/>
      <c r="J30" s="768"/>
      <c r="K30" s="768"/>
      <c r="L30" s="768"/>
      <c r="M30" s="768"/>
      <c r="N30" s="768"/>
      <c r="O30" s="768"/>
      <c r="P30" s="769"/>
      <c r="Q30" s="770">
        <v>157</v>
      </c>
      <c r="R30" s="771"/>
      <c r="S30" s="771"/>
      <c r="T30" s="771"/>
      <c r="U30" s="771"/>
      <c r="V30" s="771">
        <v>157</v>
      </c>
      <c r="W30" s="771"/>
      <c r="X30" s="771"/>
      <c r="Y30" s="771"/>
      <c r="Z30" s="771"/>
      <c r="AA30" s="771">
        <v>0</v>
      </c>
      <c r="AB30" s="771"/>
      <c r="AC30" s="771"/>
      <c r="AD30" s="771"/>
      <c r="AE30" s="772"/>
      <c r="AF30" s="773">
        <v>0</v>
      </c>
      <c r="AG30" s="774"/>
      <c r="AH30" s="774"/>
      <c r="AI30" s="774"/>
      <c r="AJ30" s="775"/>
      <c r="AK30" s="821">
        <v>110</v>
      </c>
      <c r="AL30" s="817"/>
      <c r="AM30" s="817"/>
      <c r="AN30" s="817"/>
      <c r="AO30" s="817"/>
      <c r="AP30" s="817" t="s">
        <v>548</v>
      </c>
      <c r="AQ30" s="817"/>
      <c r="AR30" s="817"/>
      <c r="AS30" s="817"/>
      <c r="AT30" s="817"/>
      <c r="AU30" s="817" t="s">
        <v>548</v>
      </c>
      <c r="AV30" s="817"/>
      <c r="AW30" s="817"/>
      <c r="AX30" s="817"/>
      <c r="AY30" s="817"/>
      <c r="AZ30" s="818" t="s">
        <v>548</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391</v>
      </c>
      <c r="C31" s="768"/>
      <c r="D31" s="768"/>
      <c r="E31" s="768"/>
      <c r="F31" s="768"/>
      <c r="G31" s="768"/>
      <c r="H31" s="768"/>
      <c r="I31" s="768"/>
      <c r="J31" s="768"/>
      <c r="K31" s="768"/>
      <c r="L31" s="768"/>
      <c r="M31" s="768"/>
      <c r="N31" s="768"/>
      <c r="O31" s="768"/>
      <c r="P31" s="769"/>
      <c r="Q31" s="770">
        <v>145</v>
      </c>
      <c r="R31" s="771"/>
      <c r="S31" s="771"/>
      <c r="T31" s="771"/>
      <c r="U31" s="771"/>
      <c r="V31" s="771">
        <v>162</v>
      </c>
      <c r="W31" s="771"/>
      <c r="X31" s="771"/>
      <c r="Y31" s="771"/>
      <c r="Z31" s="771"/>
      <c r="AA31" s="771">
        <v>-17</v>
      </c>
      <c r="AB31" s="771"/>
      <c r="AC31" s="771"/>
      <c r="AD31" s="771"/>
      <c r="AE31" s="772"/>
      <c r="AF31" s="773" t="s">
        <v>122</v>
      </c>
      <c r="AG31" s="774"/>
      <c r="AH31" s="774"/>
      <c r="AI31" s="774"/>
      <c r="AJ31" s="775"/>
      <c r="AK31" s="821">
        <v>69</v>
      </c>
      <c r="AL31" s="817"/>
      <c r="AM31" s="817"/>
      <c r="AN31" s="817"/>
      <c r="AO31" s="817"/>
      <c r="AP31" s="817">
        <v>380</v>
      </c>
      <c r="AQ31" s="817"/>
      <c r="AR31" s="817"/>
      <c r="AS31" s="817"/>
      <c r="AT31" s="817"/>
      <c r="AU31" s="817">
        <v>325</v>
      </c>
      <c r="AV31" s="817"/>
      <c r="AW31" s="817"/>
      <c r="AX31" s="817"/>
      <c r="AY31" s="817"/>
      <c r="AZ31" s="818" t="s">
        <v>548</v>
      </c>
      <c r="BA31" s="818"/>
      <c r="BB31" s="818"/>
      <c r="BC31" s="818"/>
      <c r="BD31" s="818"/>
      <c r="BE31" s="819" t="s">
        <v>392</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393</v>
      </c>
      <c r="C32" s="768"/>
      <c r="D32" s="768"/>
      <c r="E32" s="768"/>
      <c r="F32" s="768"/>
      <c r="G32" s="768"/>
      <c r="H32" s="768"/>
      <c r="I32" s="768"/>
      <c r="J32" s="768"/>
      <c r="K32" s="768"/>
      <c r="L32" s="768"/>
      <c r="M32" s="768"/>
      <c r="N32" s="768"/>
      <c r="O32" s="768"/>
      <c r="P32" s="769"/>
      <c r="Q32" s="770">
        <v>44</v>
      </c>
      <c r="R32" s="771"/>
      <c r="S32" s="771"/>
      <c r="T32" s="771"/>
      <c r="U32" s="771"/>
      <c r="V32" s="771">
        <v>37</v>
      </c>
      <c r="W32" s="771"/>
      <c r="X32" s="771"/>
      <c r="Y32" s="771"/>
      <c r="Z32" s="771"/>
      <c r="AA32" s="771">
        <v>8</v>
      </c>
      <c r="AB32" s="771"/>
      <c r="AC32" s="771"/>
      <c r="AD32" s="771"/>
      <c r="AE32" s="772"/>
      <c r="AF32" s="773">
        <v>8</v>
      </c>
      <c r="AG32" s="774"/>
      <c r="AH32" s="774"/>
      <c r="AI32" s="774"/>
      <c r="AJ32" s="775"/>
      <c r="AK32" s="821">
        <v>15</v>
      </c>
      <c r="AL32" s="817"/>
      <c r="AM32" s="817"/>
      <c r="AN32" s="817"/>
      <c r="AO32" s="817"/>
      <c r="AP32" s="817">
        <v>53</v>
      </c>
      <c r="AQ32" s="817"/>
      <c r="AR32" s="817"/>
      <c r="AS32" s="817"/>
      <c r="AT32" s="817"/>
      <c r="AU32" s="817">
        <v>41</v>
      </c>
      <c r="AV32" s="817"/>
      <c r="AW32" s="817"/>
      <c r="AX32" s="817"/>
      <c r="AY32" s="817"/>
      <c r="AZ32" s="818" t="s">
        <v>548</v>
      </c>
      <c r="BA32" s="818"/>
      <c r="BB32" s="818"/>
      <c r="BC32" s="818"/>
      <c r="BD32" s="818"/>
      <c r="BE32" s="819" t="s">
        <v>392</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t="s">
        <v>394</v>
      </c>
      <c r="C33" s="768"/>
      <c r="D33" s="768"/>
      <c r="E33" s="768"/>
      <c r="F33" s="768"/>
      <c r="G33" s="768"/>
      <c r="H33" s="768"/>
      <c r="I33" s="768"/>
      <c r="J33" s="768"/>
      <c r="K33" s="768"/>
      <c r="L33" s="768"/>
      <c r="M33" s="768"/>
      <c r="N33" s="768"/>
      <c r="O33" s="768"/>
      <c r="P33" s="769"/>
      <c r="Q33" s="770">
        <v>194</v>
      </c>
      <c r="R33" s="771"/>
      <c r="S33" s="771"/>
      <c r="T33" s="771"/>
      <c r="U33" s="771"/>
      <c r="V33" s="771">
        <v>193</v>
      </c>
      <c r="W33" s="771"/>
      <c r="X33" s="771"/>
      <c r="Y33" s="771"/>
      <c r="Z33" s="771"/>
      <c r="AA33" s="771">
        <v>1</v>
      </c>
      <c r="AB33" s="771"/>
      <c r="AC33" s="771"/>
      <c r="AD33" s="771"/>
      <c r="AE33" s="772"/>
      <c r="AF33" s="773">
        <v>1</v>
      </c>
      <c r="AG33" s="774"/>
      <c r="AH33" s="774"/>
      <c r="AI33" s="774"/>
      <c r="AJ33" s="775"/>
      <c r="AK33" s="821">
        <v>68</v>
      </c>
      <c r="AL33" s="817"/>
      <c r="AM33" s="817"/>
      <c r="AN33" s="817"/>
      <c r="AO33" s="817"/>
      <c r="AP33" s="817">
        <v>226</v>
      </c>
      <c r="AQ33" s="817"/>
      <c r="AR33" s="817"/>
      <c r="AS33" s="817"/>
      <c r="AT33" s="817"/>
      <c r="AU33" s="817">
        <v>110</v>
      </c>
      <c r="AV33" s="817"/>
      <c r="AW33" s="817"/>
      <c r="AX33" s="817"/>
      <c r="AY33" s="817"/>
      <c r="AZ33" s="818" t="s">
        <v>548</v>
      </c>
      <c r="BA33" s="818"/>
      <c r="BB33" s="818"/>
      <c r="BC33" s="818"/>
      <c r="BD33" s="818"/>
      <c r="BE33" s="819" t="s">
        <v>392</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395</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376</v>
      </c>
      <c r="B63" s="776" t="s">
        <v>396</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46</v>
      </c>
      <c r="AG63" s="831"/>
      <c r="AH63" s="831"/>
      <c r="AI63" s="831"/>
      <c r="AJ63" s="832"/>
      <c r="AK63" s="833"/>
      <c r="AL63" s="828"/>
      <c r="AM63" s="828"/>
      <c r="AN63" s="828"/>
      <c r="AO63" s="828"/>
      <c r="AP63" s="831">
        <v>659</v>
      </c>
      <c r="AQ63" s="831"/>
      <c r="AR63" s="831"/>
      <c r="AS63" s="831"/>
      <c r="AT63" s="831"/>
      <c r="AU63" s="831">
        <v>476</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398</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399</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549</v>
      </c>
      <c r="C68" s="857"/>
      <c r="D68" s="857"/>
      <c r="E68" s="857"/>
      <c r="F68" s="857"/>
      <c r="G68" s="857"/>
      <c r="H68" s="857"/>
      <c r="I68" s="857"/>
      <c r="J68" s="857"/>
      <c r="K68" s="857"/>
      <c r="L68" s="857"/>
      <c r="M68" s="857"/>
      <c r="N68" s="857"/>
      <c r="O68" s="857"/>
      <c r="P68" s="858"/>
      <c r="Q68" s="859">
        <v>113</v>
      </c>
      <c r="R68" s="853"/>
      <c r="S68" s="853"/>
      <c r="T68" s="853"/>
      <c r="U68" s="853"/>
      <c r="V68" s="853">
        <v>104</v>
      </c>
      <c r="W68" s="853"/>
      <c r="X68" s="853"/>
      <c r="Y68" s="853"/>
      <c r="Z68" s="853"/>
      <c r="AA68" s="853">
        <v>9</v>
      </c>
      <c r="AB68" s="853"/>
      <c r="AC68" s="853"/>
      <c r="AD68" s="853"/>
      <c r="AE68" s="853"/>
      <c r="AF68" s="853">
        <v>9</v>
      </c>
      <c r="AG68" s="853"/>
      <c r="AH68" s="853"/>
      <c r="AI68" s="853"/>
      <c r="AJ68" s="853"/>
      <c r="AK68" s="853" t="s">
        <v>548</v>
      </c>
      <c r="AL68" s="853"/>
      <c r="AM68" s="853"/>
      <c r="AN68" s="853"/>
      <c r="AO68" s="853"/>
      <c r="AP68" s="853" t="s">
        <v>548</v>
      </c>
      <c r="AQ68" s="853"/>
      <c r="AR68" s="853"/>
      <c r="AS68" s="853"/>
      <c r="AT68" s="853"/>
      <c r="AU68" s="853" t="s">
        <v>548</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550</v>
      </c>
      <c r="C69" s="861"/>
      <c r="D69" s="861"/>
      <c r="E69" s="861"/>
      <c r="F69" s="861"/>
      <c r="G69" s="861"/>
      <c r="H69" s="861"/>
      <c r="I69" s="861"/>
      <c r="J69" s="861"/>
      <c r="K69" s="861"/>
      <c r="L69" s="861"/>
      <c r="M69" s="861"/>
      <c r="N69" s="861"/>
      <c r="O69" s="861"/>
      <c r="P69" s="862"/>
      <c r="Q69" s="863">
        <v>1376</v>
      </c>
      <c r="R69" s="817"/>
      <c r="S69" s="817"/>
      <c r="T69" s="817"/>
      <c r="U69" s="817"/>
      <c r="V69" s="817">
        <v>1336</v>
      </c>
      <c r="W69" s="817"/>
      <c r="X69" s="817"/>
      <c r="Y69" s="817"/>
      <c r="Z69" s="817"/>
      <c r="AA69" s="817">
        <v>40</v>
      </c>
      <c r="AB69" s="817"/>
      <c r="AC69" s="817"/>
      <c r="AD69" s="817"/>
      <c r="AE69" s="817"/>
      <c r="AF69" s="817">
        <v>40</v>
      </c>
      <c r="AG69" s="817"/>
      <c r="AH69" s="817"/>
      <c r="AI69" s="817"/>
      <c r="AJ69" s="817"/>
      <c r="AK69" s="817" t="s">
        <v>548</v>
      </c>
      <c r="AL69" s="817"/>
      <c r="AM69" s="817"/>
      <c r="AN69" s="817"/>
      <c r="AO69" s="817"/>
      <c r="AP69" s="817">
        <v>383</v>
      </c>
      <c r="AQ69" s="817"/>
      <c r="AR69" s="817"/>
      <c r="AS69" s="817"/>
      <c r="AT69" s="817"/>
      <c r="AU69" s="817" t="s">
        <v>548</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551</v>
      </c>
      <c r="C70" s="861"/>
      <c r="D70" s="861"/>
      <c r="E70" s="861"/>
      <c r="F70" s="861"/>
      <c r="G70" s="861"/>
      <c r="H70" s="861"/>
      <c r="I70" s="861"/>
      <c r="J70" s="861"/>
      <c r="K70" s="861"/>
      <c r="L70" s="861"/>
      <c r="M70" s="861"/>
      <c r="N70" s="861"/>
      <c r="O70" s="861"/>
      <c r="P70" s="862"/>
      <c r="Q70" s="863">
        <v>33</v>
      </c>
      <c r="R70" s="817"/>
      <c r="S70" s="817"/>
      <c r="T70" s="817"/>
      <c r="U70" s="817"/>
      <c r="V70" s="817">
        <v>30</v>
      </c>
      <c r="W70" s="817"/>
      <c r="X70" s="817"/>
      <c r="Y70" s="817"/>
      <c r="Z70" s="817"/>
      <c r="AA70" s="817">
        <v>3</v>
      </c>
      <c r="AB70" s="817"/>
      <c r="AC70" s="817"/>
      <c r="AD70" s="817"/>
      <c r="AE70" s="817"/>
      <c r="AF70" s="817">
        <v>3</v>
      </c>
      <c r="AG70" s="817"/>
      <c r="AH70" s="817"/>
      <c r="AI70" s="817"/>
      <c r="AJ70" s="817"/>
      <c r="AK70" s="817" t="s">
        <v>548</v>
      </c>
      <c r="AL70" s="817"/>
      <c r="AM70" s="817"/>
      <c r="AN70" s="817"/>
      <c r="AO70" s="817"/>
      <c r="AP70" s="817" t="s">
        <v>548</v>
      </c>
      <c r="AQ70" s="817"/>
      <c r="AR70" s="817"/>
      <c r="AS70" s="817"/>
      <c r="AT70" s="817"/>
      <c r="AU70" s="817" t="s">
        <v>548</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552</v>
      </c>
      <c r="C71" s="861"/>
      <c r="D71" s="861"/>
      <c r="E71" s="861"/>
      <c r="F71" s="861"/>
      <c r="G71" s="861"/>
      <c r="H71" s="861"/>
      <c r="I71" s="861"/>
      <c r="J71" s="861"/>
      <c r="K71" s="861"/>
      <c r="L71" s="861"/>
      <c r="M71" s="861"/>
      <c r="N71" s="861"/>
      <c r="O71" s="861"/>
      <c r="P71" s="862"/>
      <c r="Q71" s="863">
        <v>463</v>
      </c>
      <c r="R71" s="817"/>
      <c r="S71" s="817"/>
      <c r="T71" s="817"/>
      <c r="U71" s="817"/>
      <c r="V71" s="817">
        <v>454</v>
      </c>
      <c r="W71" s="817"/>
      <c r="X71" s="817"/>
      <c r="Y71" s="817"/>
      <c r="Z71" s="817"/>
      <c r="AA71" s="817">
        <v>9</v>
      </c>
      <c r="AB71" s="817"/>
      <c r="AC71" s="817"/>
      <c r="AD71" s="817"/>
      <c r="AE71" s="817"/>
      <c r="AF71" s="817">
        <v>9</v>
      </c>
      <c r="AG71" s="817"/>
      <c r="AH71" s="817"/>
      <c r="AI71" s="817"/>
      <c r="AJ71" s="817"/>
      <c r="AK71" s="817" t="s">
        <v>548</v>
      </c>
      <c r="AL71" s="817"/>
      <c r="AM71" s="817"/>
      <c r="AN71" s="817"/>
      <c r="AO71" s="817"/>
      <c r="AP71" s="817">
        <v>1078</v>
      </c>
      <c r="AQ71" s="817"/>
      <c r="AR71" s="817"/>
      <c r="AS71" s="817"/>
      <c r="AT71" s="817"/>
      <c r="AU71" s="817">
        <v>139</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553</v>
      </c>
      <c r="C72" s="861"/>
      <c r="D72" s="861"/>
      <c r="E72" s="861"/>
      <c r="F72" s="861"/>
      <c r="G72" s="861"/>
      <c r="H72" s="861"/>
      <c r="I72" s="861"/>
      <c r="J72" s="861"/>
      <c r="K72" s="861"/>
      <c r="L72" s="861"/>
      <c r="M72" s="861"/>
      <c r="N72" s="861"/>
      <c r="O72" s="861"/>
      <c r="P72" s="862"/>
      <c r="Q72" s="863">
        <v>21</v>
      </c>
      <c r="R72" s="817"/>
      <c r="S72" s="817"/>
      <c r="T72" s="817"/>
      <c r="U72" s="817"/>
      <c r="V72" s="817">
        <v>19</v>
      </c>
      <c r="W72" s="817"/>
      <c r="X72" s="817"/>
      <c r="Y72" s="817"/>
      <c r="Z72" s="817"/>
      <c r="AA72" s="817">
        <v>2</v>
      </c>
      <c r="AB72" s="817"/>
      <c r="AC72" s="817"/>
      <c r="AD72" s="817"/>
      <c r="AE72" s="817"/>
      <c r="AF72" s="817">
        <v>2</v>
      </c>
      <c r="AG72" s="817"/>
      <c r="AH72" s="817"/>
      <c r="AI72" s="817"/>
      <c r="AJ72" s="817"/>
      <c r="AK72" s="817" t="s">
        <v>548</v>
      </c>
      <c r="AL72" s="817"/>
      <c r="AM72" s="817"/>
      <c r="AN72" s="817"/>
      <c r="AO72" s="817"/>
      <c r="AP72" s="817" t="s">
        <v>548</v>
      </c>
      <c r="AQ72" s="817"/>
      <c r="AR72" s="817"/>
      <c r="AS72" s="817"/>
      <c r="AT72" s="817"/>
      <c r="AU72" s="817" t="s">
        <v>548</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554</v>
      </c>
      <c r="C73" s="861"/>
      <c r="D73" s="861"/>
      <c r="E73" s="861"/>
      <c r="F73" s="861"/>
      <c r="G73" s="861"/>
      <c r="H73" s="861"/>
      <c r="I73" s="861"/>
      <c r="J73" s="861"/>
      <c r="K73" s="861"/>
      <c r="L73" s="861"/>
      <c r="M73" s="861"/>
      <c r="N73" s="861"/>
      <c r="O73" s="861"/>
      <c r="P73" s="862"/>
      <c r="Q73" s="863">
        <v>111</v>
      </c>
      <c r="R73" s="817"/>
      <c r="S73" s="817"/>
      <c r="T73" s="817"/>
      <c r="U73" s="817"/>
      <c r="V73" s="817">
        <v>111</v>
      </c>
      <c r="W73" s="817"/>
      <c r="X73" s="817"/>
      <c r="Y73" s="817"/>
      <c r="Z73" s="817"/>
      <c r="AA73" s="817">
        <v>0</v>
      </c>
      <c r="AB73" s="817"/>
      <c r="AC73" s="817"/>
      <c r="AD73" s="817"/>
      <c r="AE73" s="817"/>
      <c r="AF73" s="817">
        <v>0</v>
      </c>
      <c r="AG73" s="817"/>
      <c r="AH73" s="817"/>
      <c r="AI73" s="817"/>
      <c r="AJ73" s="817"/>
      <c r="AK73" s="817" t="s">
        <v>548</v>
      </c>
      <c r="AL73" s="817"/>
      <c r="AM73" s="817"/>
      <c r="AN73" s="817"/>
      <c r="AO73" s="817"/>
      <c r="AP73" s="817" t="s">
        <v>548</v>
      </c>
      <c r="AQ73" s="817"/>
      <c r="AR73" s="817"/>
      <c r="AS73" s="817"/>
      <c r="AT73" s="817"/>
      <c r="AU73" s="817" t="s">
        <v>548</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376</v>
      </c>
      <c r="B88" s="776" t="s">
        <v>400</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63</v>
      </c>
      <c r="AG88" s="831"/>
      <c r="AH88" s="831"/>
      <c r="AI88" s="831"/>
      <c r="AJ88" s="831"/>
      <c r="AK88" s="828"/>
      <c r="AL88" s="828"/>
      <c r="AM88" s="828"/>
      <c r="AN88" s="828"/>
      <c r="AO88" s="828"/>
      <c r="AP88" s="831">
        <v>1461</v>
      </c>
      <c r="AQ88" s="831"/>
      <c r="AR88" s="831"/>
      <c r="AS88" s="831"/>
      <c r="AT88" s="831"/>
      <c r="AU88" s="831">
        <v>139</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776" t="s">
        <v>401</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402</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403</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406</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407</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408</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409</v>
      </c>
      <c r="AB109" s="880"/>
      <c r="AC109" s="880"/>
      <c r="AD109" s="880"/>
      <c r="AE109" s="881"/>
      <c r="AF109" s="879" t="s">
        <v>410</v>
      </c>
      <c r="AG109" s="880"/>
      <c r="AH109" s="880"/>
      <c r="AI109" s="880"/>
      <c r="AJ109" s="881"/>
      <c r="AK109" s="879" t="s">
        <v>294</v>
      </c>
      <c r="AL109" s="880"/>
      <c r="AM109" s="880"/>
      <c r="AN109" s="880"/>
      <c r="AO109" s="881"/>
      <c r="AP109" s="879" t="s">
        <v>411</v>
      </c>
      <c r="AQ109" s="880"/>
      <c r="AR109" s="880"/>
      <c r="AS109" s="880"/>
      <c r="AT109" s="882"/>
      <c r="AU109" s="899" t="s">
        <v>408</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409</v>
      </c>
      <c r="BR109" s="880"/>
      <c r="BS109" s="880"/>
      <c r="BT109" s="880"/>
      <c r="BU109" s="881"/>
      <c r="BV109" s="879" t="s">
        <v>410</v>
      </c>
      <c r="BW109" s="880"/>
      <c r="BX109" s="880"/>
      <c r="BY109" s="880"/>
      <c r="BZ109" s="881"/>
      <c r="CA109" s="879" t="s">
        <v>294</v>
      </c>
      <c r="CB109" s="880"/>
      <c r="CC109" s="880"/>
      <c r="CD109" s="880"/>
      <c r="CE109" s="881"/>
      <c r="CF109" s="900" t="s">
        <v>411</v>
      </c>
      <c r="CG109" s="900"/>
      <c r="CH109" s="900"/>
      <c r="CI109" s="900"/>
      <c r="CJ109" s="900"/>
      <c r="CK109" s="879" t="s">
        <v>412</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409</v>
      </c>
      <c r="DH109" s="880"/>
      <c r="DI109" s="880"/>
      <c r="DJ109" s="880"/>
      <c r="DK109" s="881"/>
      <c r="DL109" s="879" t="s">
        <v>410</v>
      </c>
      <c r="DM109" s="880"/>
      <c r="DN109" s="880"/>
      <c r="DO109" s="880"/>
      <c r="DP109" s="881"/>
      <c r="DQ109" s="879" t="s">
        <v>294</v>
      </c>
      <c r="DR109" s="880"/>
      <c r="DS109" s="880"/>
      <c r="DT109" s="880"/>
      <c r="DU109" s="881"/>
      <c r="DV109" s="879" t="s">
        <v>411</v>
      </c>
      <c r="DW109" s="880"/>
      <c r="DX109" s="880"/>
      <c r="DY109" s="880"/>
      <c r="DZ109" s="882"/>
    </row>
    <row r="110" spans="1:131" s="224" customFormat="1" ht="26.25" customHeight="1" x14ac:dyDescent="0.15">
      <c r="A110" s="883" t="s">
        <v>413</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441570</v>
      </c>
      <c r="AB110" s="887"/>
      <c r="AC110" s="887"/>
      <c r="AD110" s="887"/>
      <c r="AE110" s="888"/>
      <c r="AF110" s="889">
        <v>467104</v>
      </c>
      <c r="AG110" s="887"/>
      <c r="AH110" s="887"/>
      <c r="AI110" s="887"/>
      <c r="AJ110" s="888"/>
      <c r="AK110" s="889">
        <v>504517</v>
      </c>
      <c r="AL110" s="887"/>
      <c r="AM110" s="887"/>
      <c r="AN110" s="887"/>
      <c r="AO110" s="888"/>
      <c r="AP110" s="890">
        <v>24.7</v>
      </c>
      <c r="AQ110" s="891"/>
      <c r="AR110" s="891"/>
      <c r="AS110" s="891"/>
      <c r="AT110" s="892"/>
      <c r="AU110" s="893" t="s">
        <v>69</v>
      </c>
      <c r="AV110" s="894"/>
      <c r="AW110" s="894"/>
      <c r="AX110" s="894"/>
      <c r="AY110" s="894"/>
      <c r="AZ110" s="916" t="s">
        <v>414</v>
      </c>
      <c r="BA110" s="884"/>
      <c r="BB110" s="884"/>
      <c r="BC110" s="884"/>
      <c r="BD110" s="884"/>
      <c r="BE110" s="884"/>
      <c r="BF110" s="884"/>
      <c r="BG110" s="884"/>
      <c r="BH110" s="884"/>
      <c r="BI110" s="884"/>
      <c r="BJ110" s="884"/>
      <c r="BK110" s="884"/>
      <c r="BL110" s="884"/>
      <c r="BM110" s="884"/>
      <c r="BN110" s="884"/>
      <c r="BO110" s="884"/>
      <c r="BP110" s="885"/>
      <c r="BQ110" s="917">
        <v>4579696</v>
      </c>
      <c r="BR110" s="918"/>
      <c r="BS110" s="918"/>
      <c r="BT110" s="918"/>
      <c r="BU110" s="918"/>
      <c r="BV110" s="918">
        <v>4327715</v>
      </c>
      <c r="BW110" s="918"/>
      <c r="BX110" s="918"/>
      <c r="BY110" s="918"/>
      <c r="BZ110" s="918"/>
      <c r="CA110" s="918">
        <v>4329171</v>
      </c>
      <c r="CB110" s="918"/>
      <c r="CC110" s="918"/>
      <c r="CD110" s="918"/>
      <c r="CE110" s="918"/>
      <c r="CF110" s="931">
        <v>211.7</v>
      </c>
      <c r="CG110" s="932"/>
      <c r="CH110" s="932"/>
      <c r="CI110" s="932"/>
      <c r="CJ110" s="932"/>
      <c r="CK110" s="933" t="s">
        <v>415</v>
      </c>
      <c r="CL110" s="934"/>
      <c r="CM110" s="916" t="s">
        <v>416</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417</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418</v>
      </c>
      <c r="BA111" s="910"/>
      <c r="BB111" s="910"/>
      <c r="BC111" s="910"/>
      <c r="BD111" s="910"/>
      <c r="BE111" s="910"/>
      <c r="BF111" s="910"/>
      <c r="BG111" s="910"/>
      <c r="BH111" s="910"/>
      <c r="BI111" s="910"/>
      <c r="BJ111" s="910"/>
      <c r="BK111" s="910"/>
      <c r="BL111" s="910"/>
      <c r="BM111" s="910"/>
      <c r="BN111" s="910"/>
      <c r="BO111" s="910"/>
      <c r="BP111" s="911"/>
      <c r="BQ111" s="912" t="s">
        <v>122</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419</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420</v>
      </c>
      <c r="B112" s="940"/>
      <c r="C112" s="910" t="s">
        <v>421</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422</v>
      </c>
      <c r="BA112" s="910"/>
      <c r="BB112" s="910"/>
      <c r="BC112" s="910"/>
      <c r="BD112" s="910"/>
      <c r="BE112" s="910"/>
      <c r="BF112" s="910"/>
      <c r="BG112" s="910"/>
      <c r="BH112" s="910"/>
      <c r="BI112" s="910"/>
      <c r="BJ112" s="910"/>
      <c r="BK112" s="910"/>
      <c r="BL112" s="910"/>
      <c r="BM112" s="910"/>
      <c r="BN112" s="910"/>
      <c r="BO112" s="910"/>
      <c r="BP112" s="911"/>
      <c r="BQ112" s="912">
        <v>632268</v>
      </c>
      <c r="BR112" s="913"/>
      <c r="BS112" s="913"/>
      <c r="BT112" s="913"/>
      <c r="BU112" s="913"/>
      <c r="BV112" s="913">
        <v>564747</v>
      </c>
      <c r="BW112" s="913"/>
      <c r="BX112" s="913"/>
      <c r="BY112" s="913"/>
      <c r="BZ112" s="913"/>
      <c r="CA112" s="913">
        <v>476763</v>
      </c>
      <c r="CB112" s="913"/>
      <c r="CC112" s="913"/>
      <c r="CD112" s="913"/>
      <c r="CE112" s="913"/>
      <c r="CF112" s="907">
        <v>23.3</v>
      </c>
      <c r="CG112" s="908"/>
      <c r="CH112" s="908"/>
      <c r="CI112" s="908"/>
      <c r="CJ112" s="908"/>
      <c r="CK112" s="935"/>
      <c r="CL112" s="936"/>
      <c r="CM112" s="909" t="s">
        <v>423</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424</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140009</v>
      </c>
      <c r="AB113" s="925"/>
      <c r="AC113" s="925"/>
      <c r="AD113" s="925"/>
      <c r="AE113" s="926"/>
      <c r="AF113" s="927">
        <v>99873</v>
      </c>
      <c r="AG113" s="925"/>
      <c r="AH113" s="925"/>
      <c r="AI113" s="925"/>
      <c r="AJ113" s="926"/>
      <c r="AK113" s="927">
        <v>88467</v>
      </c>
      <c r="AL113" s="925"/>
      <c r="AM113" s="925"/>
      <c r="AN113" s="925"/>
      <c r="AO113" s="926"/>
      <c r="AP113" s="928">
        <v>4.3</v>
      </c>
      <c r="AQ113" s="929"/>
      <c r="AR113" s="929"/>
      <c r="AS113" s="929"/>
      <c r="AT113" s="930"/>
      <c r="AU113" s="895"/>
      <c r="AV113" s="896"/>
      <c r="AW113" s="896"/>
      <c r="AX113" s="896"/>
      <c r="AY113" s="896"/>
      <c r="AZ113" s="909" t="s">
        <v>425</v>
      </c>
      <c r="BA113" s="910"/>
      <c r="BB113" s="910"/>
      <c r="BC113" s="910"/>
      <c r="BD113" s="910"/>
      <c r="BE113" s="910"/>
      <c r="BF113" s="910"/>
      <c r="BG113" s="910"/>
      <c r="BH113" s="910"/>
      <c r="BI113" s="910"/>
      <c r="BJ113" s="910"/>
      <c r="BK113" s="910"/>
      <c r="BL113" s="910"/>
      <c r="BM113" s="910"/>
      <c r="BN113" s="910"/>
      <c r="BO113" s="910"/>
      <c r="BP113" s="911"/>
      <c r="BQ113" s="912">
        <v>140395</v>
      </c>
      <c r="BR113" s="913"/>
      <c r="BS113" s="913"/>
      <c r="BT113" s="913"/>
      <c r="BU113" s="913"/>
      <c r="BV113" s="913">
        <v>140049</v>
      </c>
      <c r="BW113" s="913"/>
      <c r="BX113" s="913"/>
      <c r="BY113" s="913"/>
      <c r="BZ113" s="913"/>
      <c r="CA113" s="913">
        <v>138811</v>
      </c>
      <c r="CB113" s="913"/>
      <c r="CC113" s="913"/>
      <c r="CD113" s="913"/>
      <c r="CE113" s="913"/>
      <c r="CF113" s="907">
        <v>6.8</v>
      </c>
      <c r="CG113" s="908"/>
      <c r="CH113" s="908"/>
      <c r="CI113" s="908"/>
      <c r="CJ113" s="908"/>
      <c r="CK113" s="935"/>
      <c r="CL113" s="936"/>
      <c r="CM113" s="909" t="s">
        <v>426</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427</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321</v>
      </c>
      <c r="AB114" s="946"/>
      <c r="AC114" s="946"/>
      <c r="AD114" s="946"/>
      <c r="AE114" s="947"/>
      <c r="AF114" s="948">
        <v>327</v>
      </c>
      <c r="AG114" s="946"/>
      <c r="AH114" s="946"/>
      <c r="AI114" s="946"/>
      <c r="AJ114" s="947"/>
      <c r="AK114" s="948">
        <v>1905</v>
      </c>
      <c r="AL114" s="946"/>
      <c r="AM114" s="946"/>
      <c r="AN114" s="946"/>
      <c r="AO114" s="947"/>
      <c r="AP114" s="949">
        <v>0.1</v>
      </c>
      <c r="AQ114" s="950"/>
      <c r="AR114" s="950"/>
      <c r="AS114" s="950"/>
      <c r="AT114" s="951"/>
      <c r="AU114" s="895"/>
      <c r="AV114" s="896"/>
      <c r="AW114" s="896"/>
      <c r="AX114" s="896"/>
      <c r="AY114" s="896"/>
      <c r="AZ114" s="909" t="s">
        <v>428</v>
      </c>
      <c r="BA114" s="910"/>
      <c r="BB114" s="910"/>
      <c r="BC114" s="910"/>
      <c r="BD114" s="910"/>
      <c r="BE114" s="910"/>
      <c r="BF114" s="910"/>
      <c r="BG114" s="910"/>
      <c r="BH114" s="910"/>
      <c r="BI114" s="910"/>
      <c r="BJ114" s="910"/>
      <c r="BK114" s="910"/>
      <c r="BL114" s="910"/>
      <c r="BM114" s="910"/>
      <c r="BN114" s="910"/>
      <c r="BO114" s="910"/>
      <c r="BP114" s="911"/>
      <c r="BQ114" s="912">
        <v>565802</v>
      </c>
      <c r="BR114" s="913"/>
      <c r="BS114" s="913"/>
      <c r="BT114" s="913"/>
      <c r="BU114" s="913"/>
      <c r="BV114" s="913">
        <v>577047</v>
      </c>
      <c r="BW114" s="913"/>
      <c r="BX114" s="913"/>
      <c r="BY114" s="913"/>
      <c r="BZ114" s="913"/>
      <c r="CA114" s="913">
        <v>569730</v>
      </c>
      <c r="CB114" s="913"/>
      <c r="CC114" s="913"/>
      <c r="CD114" s="913"/>
      <c r="CE114" s="913"/>
      <c r="CF114" s="907">
        <v>27.9</v>
      </c>
      <c r="CG114" s="908"/>
      <c r="CH114" s="908"/>
      <c r="CI114" s="908"/>
      <c r="CJ114" s="908"/>
      <c r="CK114" s="935"/>
      <c r="CL114" s="936"/>
      <c r="CM114" s="909" t="s">
        <v>429</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430</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122</v>
      </c>
      <c r="AB115" s="925"/>
      <c r="AC115" s="925"/>
      <c r="AD115" s="925"/>
      <c r="AE115" s="926"/>
      <c r="AF115" s="927" t="s">
        <v>122</v>
      </c>
      <c r="AG115" s="925"/>
      <c r="AH115" s="925"/>
      <c r="AI115" s="925"/>
      <c r="AJ115" s="926"/>
      <c r="AK115" s="927" t="s">
        <v>122</v>
      </c>
      <c r="AL115" s="925"/>
      <c r="AM115" s="925"/>
      <c r="AN115" s="925"/>
      <c r="AO115" s="926"/>
      <c r="AP115" s="928" t="s">
        <v>122</v>
      </c>
      <c r="AQ115" s="929"/>
      <c r="AR115" s="929"/>
      <c r="AS115" s="929"/>
      <c r="AT115" s="930"/>
      <c r="AU115" s="895"/>
      <c r="AV115" s="896"/>
      <c r="AW115" s="896"/>
      <c r="AX115" s="896"/>
      <c r="AY115" s="896"/>
      <c r="AZ115" s="909" t="s">
        <v>431</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432</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15">
      <c r="A116" s="943"/>
      <c r="B116" s="944"/>
      <c r="C116" s="952" t="s">
        <v>433</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434</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435</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436</v>
      </c>
      <c r="Z117" s="881"/>
      <c r="AA117" s="965">
        <v>581900</v>
      </c>
      <c r="AB117" s="966"/>
      <c r="AC117" s="966"/>
      <c r="AD117" s="966"/>
      <c r="AE117" s="967"/>
      <c r="AF117" s="968">
        <v>567304</v>
      </c>
      <c r="AG117" s="966"/>
      <c r="AH117" s="966"/>
      <c r="AI117" s="966"/>
      <c r="AJ117" s="967"/>
      <c r="AK117" s="968">
        <v>594889</v>
      </c>
      <c r="AL117" s="966"/>
      <c r="AM117" s="966"/>
      <c r="AN117" s="966"/>
      <c r="AO117" s="967"/>
      <c r="AP117" s="969"/>
      <c r="AQ117" s="970"/>
      <c r="AR117" s="970"/>
      <c r="AS117" s="970"/>
      <c r="AT117" s="971"/>
      <c r="AU117" s="895"/>
      <c r="AV117" s="896"/>
      <c r="AW117" s="896"/>
      <c r="AX117" s="896"/>
      <c r="AY117" s="896"/>
      <c r="AZ117" s="961" t="s">
        <v>437</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438</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412</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409</v>
      </c>
      <c r="AB118" s="880"/>
      <c r="AC118" s="880"/>
      <c r="AD118" s="880"/>
      <c r="AE118" s="881"/>
      <c r="AF118" s="879" t="s">
        <v>410</v>
      </c>
      <c r="AG118" s="880"/>
      <c r="AH118" s="880"/>
      <c r="AI118" s="880"/>
      <c r="AJ118" s="881"/>
      <c r="AK118" s="879" t="s">
        <v>294</v>
      </c>
      <c r="AL118" s="880"/>
      <c r="AM118" s="880"/>
      <c r="AN118" s="880"/>
      <c r="AO118" s="881"/>
      <c r="AP118" s="957" t="s">
        <v>411</v>
      </c>
      <c r="AQ118" s="958"/>
      <c r="AR118" s="958"/>
      <c r="AS118" s="958"/>
      <c r="AT118" s="959"/>
      <c r="AU118" s="895"/>
      <c r="AV118" s="896"/>
      <c r="AW118" s="896"/>
      <c r="AX118" s="896"/>
      <c r="AY118" s="896"/>
      <c r="AZ118" s="960" t="s">
        <v>439</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440</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4" t="s">
        <v>415</v>
      </c>
      <c r="B119" s="934"/>
      <c r="C119" s="916" t="s">
        <v>416</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441</v>
      </c>
      <c r="BP119" s="992"/>
      <c r="BQ119" s="986">
        <v>5918161</v>
      </c>
      <c r="BR119" s="987"/>
      <c r="BS119" s="987"/>
      <c r="BT119" s="987"/>
      <c r="BU119" s="987"/>
      <c r="BV119" s="987">
        <v>5609558</v>
      </c>
      <c r="BW119" s="987"/>
      <c r="BX119" s="987"/>
      <c r="BY119" s="987"/>
      <c r="BZ119" s="987"/>
      <c r="CA119" s="987">
        <v>5514475</v>
      </c>
      <c r="CB119" s="987"/>
      <c r="CC119" s="987"/>
      <c r="CD119" s="987"/>
      <c r="CE119" s="987"/>
      <c r="CF119" s="988"/>
      <c r="CG119" s="989"/>
      <c r="CH119" s="989"/>
      <c r="CI119" s="989"/>
      <c r="CJ119" s="990"/>
      <c r="CK119" s="937"/>
      <c r="CL119" s="938"/>
      <c r="CM119" s="960" t="s">
        <v>442</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15">
      <c r="A120" s="1045"/>
      <c r="B120" s="936"/>
      <c r="C120" s="909" t="s">
        <v>419</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443</v>
      </c>
      <c r="AV120" s="979"/>
      <c r="AW120" s="979"/>
      <c r="AX120" s="979"/>
      <c r="AY120" s="980"/>
      <c r="AZ120" s="916" t="s">
        <v>444</v>
      </c>
      <c r="BA120" s="884"/>
      <c r="BB120" s="884"/>
      <c r="BC120" s="884"/>
      <c r="BD120" s="884"/>
      <c r="BE120" s="884"/>
      <c r="BF120" s="884"/>
      <c r="BG120" s="884"/>
      <c r="BH120" s="884"/>
      <c r="BI120" s="884"/>
      <c r="BJ120" s="884"/>
      <c r="BK120" s="884"/>
      <c r="BL120" s="884"/>
      <c r="BM120" s="884"/>
      <c r="BN120" s="884"/>
      <c r="BO120" s="884"/>
      <c r="BP120" s="885"/>
      <c r="BQ120" s="917">
        <v>1614430</v>
      </c>
      <c r="BR120" s="918"/>
      <c r="BS120" s="918"/>
      <c r="BT120" s="918"/>
      <c r="BU120" s="918"/>
      <c r="BV120" s="918">
        <v>1632042</v>
      </c>
      <c r="BW120" s="918"/>
      <c r="BX120" s="918"/>
      <c r="BY120" s="918"/>
      <c r="BZ120" s="918"/>
      <c r="CA120" s="918">
        <v>1585089</v>
      </c>
      <c r="CB120" s="918"/>
      <c r="CC120" s="918"/>
      <c r="CD120" s="918"/>
      <c r="CE120" s="918"/>
      <c r="CF120" s="931">
        <v>77.5</v>
      </c>
      <c r="CG120" s="932"/>
      <c r="CH120" s="932"/>
      <c r="CI120" s="932"/>
      <c r="CJ120" s="932"/>
      <c r="CK120" s="993" t="s">
        <v>445</v>
      </c>
      <c r="CL120" s="994"/>
      <c r="CM120" s="994"/>
      <c r="CN120" s="994"/>
      <c r="CO120" s="995"/>
      <c r="CP120" s="1001" t="s">
        <v>391</v>
      </c>
      <c r="CQ120" s="1002"/>
      <c r="CR120" s="1002"/>
      <c r="CS120" s="1002"/>
      <c r="CT120" s="1002"/>
      <c r="CU120" s="1002"/>
      <c r="CV120" s="1002"/>
      <c r="CW120" s="1002"/>
      <c r="CX120" s="1002"/>
      <c r="CY120" s="1002"/>
      <c r="CZ120" s="1002"/>
      <c r="DA120" s="1002"/>
      <c r="DB120" s="1002"/>
      <c r="DC120" s="1002"/>
      <c r="DD120" s="1002"/>
      <c r="DE120" s="1002"/>
      <c r="DF120" s="1003"/>
      <c r="DG120" s="917">
        <v>418741</v>
      </c>
      <c r="DH120" s="918"/>
      <c r="DI120" s="918"/>
      <c r="DJ120" s="918"/>
      <c r="DK120" s="918"/>
      <c r="DL120" s="918">
        <v>373106</v>
      </c>
      <c r="DM120" s="918"/>
      <c r="DN120" s="918"/>
      <c r="DO120" s="918"/>
      <c r="DP120" s="918"/>
      <c r="DQ120" s="918">
        <v>325422</v>
      </c>
      <c r="DR120" s="918"/>
      <c r="DS120" s="918"/>
      <c r="DT120" s="918"/>
      <c r="DU120" s="918"/>
      <c r="DV120" s="919">
        <v>15.9</v>
      </c>
      <c r="DW120" s="919"/>
      <c r="DX120" s="919"/>
      <c r="DY120" s="919"/>
      <c r="DZ120" s="920"/>
    </row>
    <row r="121" spans="1:130" s="224" customFormat="1" ht="26.25" customHeight="1" x14ac:dyDescent="0.15">
      <c r="A121" s="1045"/>
      <c r="B121" s="936"/>
      <c r="C121" s="961" t="s">
        <v>446</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447</v>
      </c>
      <c r="BA121" s="910"/>
      <c r="BB121" s="910"/>
      <c r="BC121" s="910"/>
      <c r="BD121" s="910"/>
      <c r="BE121" s="910"/>
      <c r="BF121" s="910"/>
      <c r="BG121" s="910"/>
      <c r="BH121" s="910"/>
      <c r="BI121" s="910"/>
      <c r="BJ121" s="910"/>
      <c r="BK121" s="910"/>
      <c r="BL121" s="910"/>
      <c r="BM121" s="910"/>
      <c r="BN121" s="910"/>
      <c r="BO121" s="910"/>
      <c r="BP121" s="911"/>
      <c r="BQ121" s="912">
        <v>1126542</v>
      </c>
      <c r="BR121" s="913"/>
      <c r="BS121" s="913"/>
      <c r="BT121" s="913"/>
      <c r="BU121" s="913"/>
      <c r="BV121" s="913">
        <v>1151213</v>
      </c>
      <c r="BW121" s="913"/>
      <c r="BX121" s="913"/>
      <c r="BY121" s="913"/>
      <c r="BZ121" s="913"/>
      <c r="CA121" s="913">
        <v>1068644</v>
      </c>
      <c r="CB121" s="913"/>
      <c r="CC121" s="913"/>
      <c r="CD121" s="913"/>
      <c r="CE121" s="913"/>
      <c r="CF121" s="907">
        <v>52.3</v>
      </c>
      <c r="CG121" s="908"/>
      <c r="CH121" s="908"/>
      <c r="CI121" s="908"/>
      <c r="CJ121" s="908"/>
      <c r="CK121" s="996"/>
      <c r="CL121" s="997"/>
      <c r="CM121" s="997"/>
      <c r="CN121" s="997"/>
      <c r="CO121" s="998"/>
      <c r="CP121" s="1006" t="s">
        <v>394</v>
      </c>
      <c r="CQ121" s="1007"/>
      <c r="CR121" s="1007"/>
      <c r="CS121" s="1007"/>
      <c r="CT121" s="1007"/>
      <c r="CU121" s="1007"/>
      <c r="CV121" s="1007"/>
      <c r="CW121" s="1007"/>
      <c r="CX121" s="1007"/>
      <c r="CY121" s="1007"/>
      <c r="CZ121" s="1007"/>
      <c r="DA121" s="1007"/>
      <c r="DB121" s="1007"/>
      <c r="DC121" s="1007"/>
      <c r="DD121" s="1007"/>
      <c r="DE121" s="1007"/>
      <c r="DF121" s="1008"/>
      <c r="DG121" s="912">
        <v>150304</v>
      </c>
      <c r="DH121" s="913"/>
      <c r="DI121" s="913"/>
      <c r="DJ121" s="913"/>
      <c r="DK121" s="913"/>
      <c r="DL121" s="913">
        <v>133570</v>
      </c>
      <c r="DM121" s="913"/>
      <c r="DN121" s="913"/>
      <c r="DO121" s="913"/>
      <c r="DP121" s="913"/>
      <c r="DQ121" s="913">
        <v>109959</v>
      </c>
      <c r="DR121" s="913"/>
      <c r="DS121" s="913"/>
      <c r="DT121" s="913"/>
      <c r="DU121" s="913"/>
      <c r="DV121" s="914">
        <v>5.4</v>
      </c>
      <c r="DW121" s="914"/>
      <c r="DX121" s="914"/>
      <c r="DY121" s="914"/>
      <c r="DZ121" s="915"/>
    </row>
    <row r="122" spans="1:130" s="224" customFormat="1" ht="26.25" customHeight="1" x14ac:dyDescent="0.15">
      <c r="A122" s="1045"/>
      <c r="B122" s="936"/>
      <c r="C122" s="909" t="s">
        <v>429</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448</v>
      </c>
      <c r="BA122" s="952"/>
      <c r="BB122" s="952"/>
      <c r="BC122" s="952"/>
      <c r="BD122" s="952"/>
      <c r="BE122" s="952"/>
      <c r="BF122" s="952"/>
      <c r="BG122" s="952"/>
      <c r="BH122" s="952"/>
      <c r="BI122" s="952"/>
      <c r="BJ122" s="952"/>
      <c r="BK122" s="952"/>
      <c r="BL122" s="952"/>
      <c r="BM122" s="952"/>
      <c r="BN122" s="952"/>
      <c r="BO122" s="952"/>
      <c r="BP122" s="953"/>
      <c r="BQ122" s="986">
        <v>2974635</v>
      </c>
      <c r="BR122" s="987"/>
      <c r="BS122" s="987"/>
      <c r="BT122" s="987"/>
      <c r="BU122" s="987"/>
      <c r="BV122" s="987">
        <v>2759134</v>
      </c>
      <c r="BW122" s="987"/>
      <c r="BX122" s="987"/>
      <c r="BY122" s="987"/>
      <c r="BZ122" s="987"/>
      <c r="CA122" s="987">
        <v>2723666</v>
      </c>
      <c r="CB122" s="987"/>
      <c r="CC122" s="987"/>
      <c r="CD122" s="987"/>
      <c r="CE122" s="987"/>
      <c r="CF122" s="1004">
        <v>133.19999999999999</v>
      </c>
      <c r="CG122" s="1005"/>
      <c r="CH122" s="1005"/>
      <c r="CI122" s="1005"/>
      <c r="CJ122" s="1005"/>
      <c r="CK122" s="996"/>
      <c r="CL122" s="997"/>
      <c r="CM122" s="997"/>
      <c r="CN122" s="997"/>
      <c r="CO122" s="998"/>
      <c r="CP122" s="1006" t="s">
        <v>393</v>
      </c>
      <c r="CQ122" s="1007"/>
      <c r="CR122" s="1007"/>
      <c r="CS122" s="1007"/>
      <c r="CT122" s="1007"/>
      <c r="CU122" s="1007"/>
      <c r="CV122" s="1007"/>
      <c r="CW122" s="1007"/>
      <c r="CX122" s="1007"/>
      <c r="CY122" s="1007"/>
      <c r="CZ122" s="1007"/>
      <c r="DA122" s="1007"/>
      <c r="DB122" s="1007"/>
      <c r="DC122" s="1007"/>
      <c r="DD122" s="1007"/>
      <c r="DE122" s="1007"/>
      <c r="DF122" s="1008"/>
      <c r="DG122" s="912">
        <v>63223</v>
      </c>
      <c r="DH122" s="913"/>
      <c r="DI122" s="913"/>
      <c r="DJ122" s="913"/>
      <c r="DK122" s="913"/>
      <c r="DL122" s="913">
        <v>58071</v>
      </c>
      <c r="DM122" s="913"/>
      <c r="DN122" s="913"/>
      <c r="DO122" s="913"/>
      <c r="DP122" s="913"/>
      <c r="DQ122" s="913">
        <v>41382</v>
      </c>
      <c r="DR122" s="913"/>
      <c r="DS122" s="913"/>
      <c r="DT122" s="913"/>
      <c r="DU122" s="913"/>
      <c r="DV122" s="914">
        <v>2</v>
      </c>
      <c r="DW122" s="914"/>
      <c r="DX122" s="914"/>
      <c r="DY122" s="914"/>
      <c r="DZ122" s="915"/>
    </row>
    <row r="123" spans="1:130" s="224" customFormat="1" ht="26.25" customHeight="1" x14ac:dyDescent="0.15">
      <c r="A123" s="1045"/>
      <c r="B123" s="936"/>
      <c r="C123" s="909" t="s">
        <v>435</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449</v>
      </c>
      <c r="BP123" s="992"/>
      <c r="BQ123" s="1051">
        <v>5715607</v>
      </c>
      <c r="BR123" s="1018"/>
      <c r="BS123" s="1018"/>
      <c r="BT123" s="1018"/>
      <c r="BU123" s="1018"/>
      <c r="BV123" s="1018">
        <v>5542389</v>
      </c>
      <c r="BW123" s="1018"/>
      <c r="BX123" s="1018"/>
      <c r="BY123" s="1018"/>
      <c r="BZ123" s="1018"/>
      <c r="CA123" s="1018">
        <v>5377399</v>
      </c>
      <c r="CB123" s="1018"/>
      <c r="CC123" s="1018"/>
      <c r="CD123" s="1018"/>
      <c r="CE123" s="1018"/>
      <c r="CF123" s="988"/>
      <c r="CG123" s="989"/>
      <c r="CH123" s="989"/>
      <c r="CI123" s="989"/>
      <c r="CJ123" s="990"/>
      <c r="CK123" s="996"/>
      <c r="CL123" s="997"/>
      <c r="CM123" s="997"/>
      <c r="CN123" s="997"/>
      <c r="CO123" s="998"/>
      <c r="CP123" s="1006" t="s">
        <v>389</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
      <c r="A124" s="1045"/>
      <c r="B124" s="936"/>
      <c r="C124" s="909" t="s">
        <v>438</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7" t="s">
        <v>450</v>
      </c>
      <c r="AV124" s="1048"/>
      <c r="AW124" s="1048"/>
      <c r="AX124" s="1048"/>
      <c r="AY124" s="1048"/>
      <c r="AZ124" s="1048"/>
      <c r="BA124" s="1048"/>
      <c r="BB124" s="1048"/>
      <c r="BC124" s="1048"/>
      <c r="BD124" s="1048"/>
      <c r="BE124" s="1048"/>
      <c r="BF124" s="1048"/>
      <c r="BG124" s="1048"/>
      <c r="BH124" s="1048"/>
      <c r="BI124" s="1048"/>
      <c r="BJ124" s="1048"/>
      <c r="BK124" s="1048"/>
      <c r="BL124" s="1048"/>
      <c r="BM124" s="1048"/>
      <c r="BN124" s="1048"/>
      <c r="BO124" s="1048"/>
      <c r="BP124" s="1049"/>
      <c r="BQ124" s="1050">
        <v>9.5</v>
      </c>
      <c r="BR124" s="1014"/>
      <c r="BS124" s="1014"/>
      <c r="BT124" s="1014"/>
      <c r="BU124" s="1014"/>
      <c r="BV124" s="1014">
        <v>3.4</v>
      </c>
      <c r="BW124" s="1014"/>
      <c r="BX124" s="1014"/>
      <c r="BY124" s="1014"/>
      <c r="BZ124" s="1014"/>
      <c r="CA124" s="1014">
        <v>6.7</v>
      </c>
      <c r="CB124" s="1014"/>
      <c r="CC124" s="1014"/>
      <c r="CD124" s="1014"/>
      <c r="CE124" s="1014"/>
      <c r="CF124" s="1015"/>
      <c r="CG124" s="1016"/>
      <c r="CH124" s="1016"/>
      <c r="CI124" s="1016"/>
      <c r="CJ124" s="1017"/>
      <c r="CK124" s="999"/>
      <c r="CL124" s="999"/>
      <c r="CM124" s="999"/>
      <c r="CN124" s="999"/>
      <c r="CO124" s="1000"/>
      <c r="CP124" s="1006" t="s">
        <v>451</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15">
      <c r="A125" s="1045"/>
      <c r="B125" s="936"/>
      <c r="C125" s="909" t="s">
        <v>440</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452</v>
      </c>
      <c r="CL125" s="994"/>
      <c r="CM125" s="994"/>
      <c r="CN125" s="994"/>
      <c r="CO125" s="995"/>
      <c r="CP125" s="916" t="s">
        <v>453</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5"/>
      <c r="B126" s="936"/>
      <c r="C126" s="909" t="s">
        <v>442</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454</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6"/>
      <c r="B127" s="938"/>
      <c r="C127" s="960" t="s">
        <v>455</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9" t="s">
        <v>456</v>
      </c>
      <c r="AY127" s="1020"/>
      <c r="AZ127" s="1020"/>
      <c r="BA127" s="1020"/>
      <c r="BB127" s="1020"/>
      <c r="BC127" s="1020"/>
      <c r="BD127" s="1020"/>
      <c r="BE127" s="1021"/>
      <c r="BF127" s="1022" t="s">
        <v>457</v>
      </c>
      <c r="BG127" s="1020"/>
      <c r="BH127" s="1020"/>
      <c r="BI127" s="1020"/>
      <c r="BJ127" s="1020"/>
      <c r="BK127" s="1020"/>
      <c r="BL127" s="1021"/>
      <c r="BM127" s="1022" t="s">
        <v>458</v>
      </c>
      <c r="BN127" s="1020"/>
      <c r="BO127" s="1020"/>
      <c r="BP127" s="1020"/>
      <c r="BQ127" s="1020"/>
      <c r="BR127" s="1020"/>
      <c r="BS127" s="1021"/>
      <c r="BT127" s="1022" t="s">
        <v>459</v>
      </c>
      <c r="BU127" s="1020"/>
      <c r="BV127" s="1020"/>
      <c r="BW127" s="1020"/>
      <c r="BX127" s="1020"/>
      <c r="BY127" s="1020"/>
      <c r="BZ127" s="1043"/>
      <c r="CA127" s="226"/>
      <c r="CB127" s="226"/>
      <c r="CC127" s="226"/>
      <c r="CD127" s="249"/>
      <c r="CE127" s="249"/>
      <c r="CF127" s="249"/>
      <c r="CG127" s="226"/>
      <c r="CH127" s="226"/>
      <c r="CI127" s="226"/>
      <c r="CJ127" s="248"/>
      <c r="CK127" s="1010"/>
      <c r="CL127" s="997"/>
      <c r="CM127" s="997"/>
      <c r="CN127" s="997"/>
      <c r="CO127" s="998"/>
      <c r="CP127" s="909" t="s">
        <v>460</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9" t="s">
        <v>461</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462</v>
      </c>
      <c r="X128" s="1031"/>
      <c r="Y128" s="1031"/>
      <c r="Z128" s="1032"/>
      <c r="AA128" s="1033">
        <v>70760</v>
      </c>
      <c r="AB128" s="1034"/>
      <c r="AC128" s="1034"/>
      <c r="AD128" s="1034"/>
      <c r="AE128" s="1035"/>
      <c r="AF128" s="1036">
        <v>75477</v>
      </c>
      <c r="AG128" s="1034"/>
      <c r="AH128" s="1034"/>
      <c r="AI128" s="1034"/>
      <c r="AJ128" s="1035"/>
      <c r="AK128" s="1036">
        <v>71583</v>
      </c>
      <c r="AL128" s="1034"/>
      <c r="AM128" s="1034"/>
      <c r="AN128" s="1034"/>
      <c r="AO128" s="1035"/>
      <c r="AP128" s="1037"/>
      <c r="AQ128" s="1038"/>
      <c r="AR128" s="1038"/>
      <c r="AS128" s="1038"/>
      <c r="AT128" s="1039"/>
      <c r="AU128" s="226"/>
      <c r="AV128" s="226"/>
      <c r="AW128" s="226"/>
      <c r="AX128" s="883" t="s">
        <v>463</v>
      </c>
      <c r="AY128" s="884"/>
      <c r="AZ128" s="884"/>
      <c r="BA128" s="884"/>
      <c r="BB128" s="884"/>
      <c r="BC128" s="884"/>
      <c r="BD128" s="884"/>
      <c r="BE128" s="885"/>
      <c r="BF128" s="1040" t="s">
        <v>122</v>
      </c>
      <c r="BG128" s="1041"/>
      <c r="BH128" s="1041"/>
      <c r="BI128" s="1041"/>
      <c r="BJ128" s="1041"/>
      <c r="BK128" s="1041"/>
      <c r="BL128" s="1042"/>
      <c r="BM128" s="1040">
        <v>15</v>
      </c>
      <c r="BN128" s="1041"/>
      <c r="BO128" s="1041"/>
      <c r="BP128" s="1041"/>
      <c r="BQ128" s="1041"/>
      <c r="BR128" s="1041"/>
      <c r="BS128" s="1042"/>
      <c r="BT128" s="1040">
        <v>20</v>
      </c>
      <c r="BU128" s="1041"/>
      <c r="BV128" s="1041"/>
      <c r="BW128" s="1041"/>
      <c r="BX128" s="1041"/>
      <c r="BY128" s="1041"/>
      <c r="BZ128" s="1063"/>
      <c r="CA128" s="249"/>
      <c r="CB128" s="249"/>
      <c r="CC128" s="249"/>
      <c r="CD128" s="249"/>
      <c r="CE128" s="249"/>
      <c r="CF128" s="249"/>
      <c r="CG128" s="226"/>
      <c r="CH128" s="226"/>
      <c r="CI128" s="226"/>
      <c r="CJ128" s="248"/>
      <c r="CK128" s="1011"/>
      <c r="CL128" s="1012"/>
      <c r="CM128" s="1012"/>
      <c r="CN128" s="1012"/>
      <c r="CO128" s="1013"/>
      <c r="CP128" s="1023" t="s">
        <v>464</v>
      </c>
      <c r="CQ128" s="713"/>
      <c r="CR128" s="713"/>
      <c r="CS128" s="713"/>
      <c r="CT128" s="713"/>
      <c r="CU128" s="713"/>
      <c r="CV128" s="713"/>
      <c r="CW128" s="713"/>
      <c r="CX128" s="713"/>
      <c r="CY128" s="713"/>
      <c r="CZ128" s="713"/>
      <c r="DA128" s="713"/>
      <c r="DB128" s="713"/>
      <c r="DC128" s="713"/>
      <c r="DD128" s="713"/>
      <c r="DE128" s="713"/>
      <c r="DF128" s="1024"/>
      <c r="DG128" s="1025" t="s">
        <v>122</v>
      </c>
      <c r="DH128" s="1026"/>
      <c r="DI128" s="1026"/>
      <c r="DJ128" s="1026"/>
      <c r="DK128" s="1026"/>
      <c r="DL128" s="1026" t="s">
        <v>122</v>
      </c>
      <c r="DM128" s="1026"/>
      <c r="DN128" s="1026"/>
      <c r="DO128" s="1026"/>
      <c r="DP128" s="1026"/>
      <c r="DQ128" s="1026" t="s">
        <v>122</v>
      </c>
      <c r="DR128" s="1026"/>
      <c r="DS128" s="1026"/>
      <c r="DT128" s="1026"/>
      <c r="DU128" s="1026"/>
      <c r="DV128" s="1027" t="s">
        <v>122</v>
      </c>
      <c r="DW128" s="1027"/>
      <c r="DX128" s="1027"/>
      <c r="DY128" s="1027"/>
      <c r="DZ128" s="1028"/>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465</v>
      </c>
      <c r="X129" s="1058"/>
      <c r="Y129" s="1058"/>
      <c r="Z129" s="1059"/>
      <c r="AA129" s="945">
        <v>2501842</v>
      </c>
      <c r="AB129" s="946"/>
      <c r="AC129" s="946"/>
      <c r="AD129" s="946"/>
      <c r="AE129" s="947"/>
      <c r="AF129" s="948">
        <v>2330703</v>
      </c>
      <c r="AG129" s="946"/>
      <c r="AH129" s="946"/>
      <c r="AI129" s="946"/>
      <c r="AJ129" s="947"/>
      <c r="AK129" s="948">
        <v>2414308</v>
      </c>
      <c r="AL129" s="946"/>
      <c r="AM129" s="946"/>
      <c r="AN129" s="946"/>
      <c r="AO129" s="947"/>
      <c r="AP129" s="1060"/>
      <c r="AQ129" s="1061"/>
      <c r="AR129" s="1061"/>
      <c r="AS129" s="1061"/>
      <c r="AT129" s="1062"/>
      <c r="AU129" s="227"/>
      <c r="AV129" s="227"/>
      <c r="AW129" s="227"/>
      <c r="AX129" s="1052" t="s">
        <v>466</v>
      </c>
      <c r="AY129" s="910"/>
      <c r="AZ129" s="910"/>
      <c r="BA129" s="910"/>
      <c r="BB129" s="910"/>
      <c r="BC129" s="910"/>
      <c r="BD129" s="910"/>
      <c r="BE129" s="911"/>
      <c r="BF129" s="1053" t="s">
        <v>122</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467</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468</v>
      </c>
      <c r="X130" s="1058"/>
      <c r="Y130" s="1058"/>
      <c r="Z130" s="1059"/>
      <c r="AA130" s="945">
        <v>373526</v>
      </c>
      <c r="AB130" s="946"/>
      <c r="AC130" s="946"/>
      <c r="AD130" s="946"/>
      <c r="AE130" s="947"/>
      <c r="AF130" s="948">
        <v>360123</v>
      </c>
      <c r="AG130" s="946"/>
      <c r="AH130" s="946"/>
      <c r="AI130" s="946"/>
      <c r="AJ130" s="947"/>
      <c r="AK130" s="948">
        <v>369625</v>
      </c>
      <c r="AL130" s="946"/>
      <c r="AM130" s="946"/>
      <c r="AN130" s="946"/>
      <c r="AO130" s="947"/>
      <c r="AP130" s="1060"/>
      <c r="AQ130" s="1061"/>
      <c r="AR130" s="1061"/>
      <c r="AS130" s="1061"/>
      <c r="AT130" s="1062"/>
      <c r="AU130" s="227"/>
      <c r="AV130" s="227"/>
      <c r="AW130" s="227"/>
      <c r="AX130" s="1052" t="s">
        <v>469</v>
      </c>
      <c r="AY130" s="910"/>
      <c r="AZ130" s="910"/>
      <c r="BA130" s="910"/>
      <c r="BB130" s="910"/>
      <c r="BC130" s="910"/>
      <c r="BD130" s="910"/>
      <c r="BE130" s="911"/>
      <c r="BF130" s="1088">
        <v>6.8</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470</v>
      </c>
      <c r="X131" s="1095"/>
      <c r="Y131" s="1095"/>
      <c r="Z131" s="1096"/>
      <c r="AA131" s="991">
        <v>2128316</v>
      </c>
      <c r="AB131" s="973"/>
      <c r="AC131" s="973"/>
      <c r="AD131" s="973"/>
      <c r="AE131" s="974"/>
      <c r="AF131" s="972">
        <v>1970580</v>
      </c>
      <c r="AG131" s="973"/>
      <c r="AH131" s="973"/>
      <c r="AI131" s="973"/>
      <c r="AJ131" s="974"/>
      <c r="AK131" s="972">
        <v>2044683</v>
      </c>
      <c r="AL131" s="973"/>
      <c r="AM131" s="973"/>
      <c r="AN131" s="973"/>
      <c r="AO131" s="974"/>
      <c r="AP131" s="1097"/>
      <c r="AQ131" s="1098"/>
      <c r="AR131" s="1098"/>
      <c r="AS131" s="1098"/>
      <c r="AT131" s="1099"/>
      <c r="AU131" s="227"/>
      <c r="AV131" s="227"/>
      <c r="AW131" s="227"/>
      <c r="AX131" s="1070" t="s">
        <v>471</v>
      </c>
      <c r="AY131" s="713"/>
      <c r="AZ131" s="713"/>
      <c r="BA131" s="713"/>
      <c r="BB131" s="713"/>
      <c r="BC131" s="713"/>
      <c r="BD131" s="713"/>
      <c r="BE131" s="1024"/>
      <c r="BF131" s="1071">
        <v>6.7</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472</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473</v>
      </c>
      <c r="W132" s="1081"/>
      <c r="X132" s="1081"/>
      <c r="Y132" s="1081"/>
      <c r="Z132" s="1082"/>
      <c r="AA132" s="1083">
        <v>6.4658631519999998</v>
      </c>
      <c r="AB132" s="1084"/>
      <c r="AC132" s="1084"/>
      <c r="AD132" s="1084"/>
      <c r="AE132" s="1085"/>
      <c r="AF132" s="1086">
        <v>6.6835144980000001</v>
      </c>
      <c r="AG132" s="1084"/>
      <c r="AH132" s="1084"/>
      <c r="AI132" s="1084"/>
      <c r="AJ132" s="1085"/>
      <c r="AK132" s="1086">
        <v>7.516128417</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474</v>
      </c>
      <c r="W133" s="1064"/>
      <c r="X133" s="1064"/>
      <c r="Y133" s="1064"/>
      <c r="Z133" s="1065"/>
      <c r="AA133" s="1066">
        <v>6.8</v>
      </c>
      <c r="AB133" s="1067"/>
      <c r="AC133" s="1067"/>
      <c r="AD133" s="1067"/>
      <c r="AE133" s="1068"/>
      <c r="AF133" s="1066">
        <v>5.7</v>
      </c>
      <c r="AG133" s="1067"/>
      <c r="AH133" s="1067"/>
      <c r="AI133" s="1067"/>
      <c r="AJ133" s="1068"/>
      <c r="AK133" s="1066">
        <v>6.8</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TJuLKG01u3yRONPdB5/FQcTffoSnsbl2uNef/ZXB4cPYBTGcHpGVdAGPwTCes+rFhX4vRdIYm7u94E3woOSHMA==" saltValue="rYsNfQ7wtt0yq7JWvtiap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40" zoomScaleNormal="85" zoomScaleSheetLayoutView="4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475</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YkiXQBA8USDXjgc7rPFLQCL+dajQcATFPkrXqJr6piCapIfYittgL4cAxGh+VBXmxxrffW/k7/+PIZj5CcjhOg==" saltValue="ymlHkxDOxAT7B4DXkMPLtA=="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40" zoomScaleNormal="4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e8T+HuoIXXBmAJns+hiIlPbPug9lshXAOWdy4xgBC9q53csLOGU+TmK3Xq2HhvByvRQQl/IRxZWcuuNokaUtg==" saltValue="j+jZaAmUKEl4LL49Dqk6f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0" zoomScaleSheetLayoutView="5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477</v>
      </c>
      <c r="AL6" s="260"/>
      <c r="AM6" s="260"/>
      <c r="AN6" s="260"/>
    </row>
    <row r="7" spans="1:46" ht="13.5" customHeight="1" x14ac:dyDescent="0.15">
      <c r="A7" s="259"/>
      <c r="AK7" s="262"/>
      <c r="AL7" s="263"/>
      <c r="AM7" s="263"/>
      <c r="AN7" s="264"/>
      <c r="AO7" s="1101" t="s">
        <v>478</v>
      </c>
      <c r="AP7" s="265"/>
      <c r="AQ7" s="266" t="s">
        <v>479</v>
      </c>
      <c r="AR7" s="267"/>
    </row>
    <row r="8" spans="1:46" x14ac:dyDescent="0.15">
      <c r="A8" s="259"/>
      <c r="AK8" s="268"/>
      <c r="AL8" s="269"/>
      <c r="AM8" s="269"/>
      <c r="AN8" s="270"/>
      <c r="AO8" s="1102"/>
      <c r="AP8" s="271" t="s">
        <v>480</v>
      </c>
      <c r="AQ8" s="272" t="s">
        <v>481</v>
      </c>
      <c r="AR8" s="273" t="s">
        <v>482</v>
      </c>
    </row>
    <row r="9" spans="1:46" x14ac:dyDescent="0.15">
      <c r="A9" s="259"/>
      <c r="AK9" s="1103" t="s">
        <v>483</v>
      </c>
      <c r="AL9" s="1104"/>
      <c r="AM9" s="1104"/>
      <c r="AN9" s="1105"/>
      <c r="AO9" s="274">
        <v>677855</v>
      </c>
      <c r="AP9" s="274">
        <v>195291</v>
      </c>
      <c r="AQ9" s="275">
        <v>243450</v>
      </c>
      <c r="AR9" s="276">
        <v>-19.8</v>
      </c>
    </row>
    <row r="10" spans="1:46" ht="13.5" customHeight="1" x14ac:dyDescent="0.15">
      <c r="A10" s="259"/>
      <c r="AK10" s="1103" t="s">
        <v>484</v>
      </c>
      <c r="AL10" s="1104"/>
      <c r="AM10" s="1104"/>
      <c r="AN10" s="1105"/>
      <c r="AO10" s="277">
        <v>171273</v>
      </c>
      <c r="AP10" s="277">
        <v>49344</v>
      </c>
      <c r="AQ10" s="278">
        <v>36828</v>
      </c>
      <c r="AR10" s="279">
        <v>34</v>
      </c>
    </row>
    <row r="11" spans="1:46" ht="13.5" customHeight="1" x14ac:dyDescent="0.15">
      <c r="A11" s="259"/>
      <c r="AK11" s="1103" t="s">
        <v>485</v>
      </c>
      <c r="AL11" s="1104"/>
      <c r="AM11" s="1104"/>
      <c r="AN11" s="1105"/>
      <c r="AO11" s="277" t="s">
        <v>486</v>
      </c>
      <c r="AP11" s="277" t="s">
        <v>486</v>
      </c>
      <c r="AQ11" s="278">
        <v>2575</v>
      </c>
      <c r="AR11" s="279" t="s">
        <v>486</v>
      </c>
    </row>
    <row r="12" spans="1:46" ht="13.5" customHeight="1" x14ac:dyDescent="0.15">
      <c r="A12" s="259"/>
      <c r="AK12" s="1103" t="s">
        <v>487</v>
      </c>
      <c r="AL12" s="1104"/>
      <c r="AM12" s="1104"/>
      <c r="AN12" s="1105"/>
      <c r="AO12" s="277" t="s">
        <v>486</v>
      </c>
      <c r="AP12" s="277" t="s">
        <v>486</v>
      </c>
      <c r="AQ12" s="278" t="s">
        <v>486</v>
      </c>
      <c r="AR12" s="279" t="s">
        <v>486</v>
      </c>
    </row>
    <row r="13" spans="1:46" ht="13.5" customHeight="1" x14ac:dyDescent="0.15">
      <c r="A13" s="259"/>
      <c r="AK13" s="1103" t="s">
        <v>488</v>
      </c>
      <c r="AL13" s="1104"/>
      <c r="AM13" s="1104"/>
      <c r="AN13" s="1105"/>
      <c r="AO13" s="277">
        <v>43072</v>
      </c>
      <c r="AP13" s="277">
        <v>12409</v>
      </c>
      <c r="AQ13" s="278">
        <v>11862</v>
      </c>
      <c r="AR13" s="279">
        <v>4.5999999999999996</v>
      </c>
    </row>
    <row r="14" spans="1:46" ht="13.5" customHeight="1" x14ac:dyDescent="0.15">
      <c r="A14" s="259"/>
      <c r="AK14" s="1103" t="s">
        <v>489</v>
      </c>
      <c r="AL14" s="1104"/>
      <c r="AM14" s="1104"/>
      <c r="AN14" s="1105"/>
      <c r="AO14" s="277">
        <v>13849</v>
      </c>
      <c r="AP14" s="277">
        <v>3990</v>
      </c>
      <c r="AQ14" s="278">
        <v>4647</v>
      </c>
      <c r="AR14" s="279">
        <v>-14.1</v>
      </c>
    </row>
    <row r="15" spans="1:46" ht="13.5" customHeight="1" x14ac:dyDescent="0.15">
      <c r="A15" s="259"/>
      <c r="AK15" s="1106" t="s">
        <v>490</v>
      </c>
      <c r="AL15" s="1107"/>
      <c r="AM15" s="1107"/>
      <c r="AN15" s="1108"/>
      <c r="AO15" s="277">
        <v>-31282</v>
      </c>
      <c r="AP15" s="277">
        <v>-9012</v>
      </c>
      <c r="AQ15" s="278">
        <v>-13358</v>
      </c>
      <c r="AR15" s="279">
        <v>-32.5</v>
      </c>
    </row>
    <row r="16" spans="1:46" x14ac:dyDescent="0.15">
      <c r="A16" s="259"/>
      <c r="AK16" s="1106" t="s">
        <v>177</v>
      </c>
      <c r="AL16" s="1107"/>
      <c r="AM16" s="1107"/>
      <c r="AN16" s="1108"/>
      <c r="AO16" s="277">
        <v>874767</v>
      </c>
      <c r="AP16" s="277">
        <v>252022</v>
      </c>
      <c r="AQ16" s="278">
        <v>286004</v>
      </c>
      <c r="AR16" s="279">
        <v>-11.9</v>
      </c>
    </row>
    <row r="17" spans="1:46" x14ac:dyDescent="0.15">
      <c r="A17" s="259"/>
    </row>
    <row r="18" spans="1:46" x14ac:dyDescent="0.15">
      <c r="A18" s="259"/>
      <c r="AQ18" s="280"/>
      <c r="AR18" s="280"/>
    </row>
    <row r="19" spans="1:46" x14ac:dyDescent="0.15">
      <c r="A19" s="259"/>
      <c r="AK19" s="255" t="s">
        <v>491</v>
      </c>
    </row>
    <row r="20" spans="1:46" x14ac:dyDescent="0.15">
      <c r="A20" s="259"/>
      <c r="AK20" s="281"/>
      <c r="AL20" s="282"/>
      <c r="AM20" s="282"/>
      <c r="AN20" s="283"/>
      <c r="AO20" s="284" t="s">
        <v>492</v>
      </c>
      <c r="AP20" s="285" t="s">
        <v>493</v>
      </c>
      <c r="AQ20" s="286" t="s">
        <v>494</v>
      </c>
      <c r="AR20" s="287"/>
    </row>
    <row r="21" spans="1:46" s="260" customFormat="1" x14ac:dyDescent="0.15">
      <c r="A21" s="288"/>
      <c r="AK21" s="1109" t="s">
        <v>495</v>
      </c>
      <c r="AL21" s="1110"/>
      <c r="AM21" s="1110"/>
      <c r="AN21" s="1111"/>
      <c r="AO21" s="289">
        <v>19.3</v>
      </c>
      <c r="AP21" s="290">
        <v>24.25</v>
      </c>
      <c r="AQ21" s="291">
        <v>-4.95</v>
      </c>
      <c r="AS21" s="292"/>
      <c r="AT21" s="288"/>
    </row>
    <row r="22" spans="1:46" s="260" customFormat="1" x14ac:dyDescent="0.15">
      <c r="A22" s="288"/>
      <c r="AK22" s="1109" t="s">
        <v>496</v>
      </c>
      <c r="AL22" s="1110"/>
      <c r="AM22" s="1110"/>
      <c r="AN22" s="1111"/>
      <c r="AO22" s="293">
        <v>95.4</v>
      </c>
      <c r="AP22" s="294">
        <v>95.4</v>
      </c>
      <c r="AQ22" s="295">
        <v>0</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497</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499</v>
      </c>
      <c r="AL29" s="260"/>
      <c r="AM29" s="260"/>
      <c r="AN29" s="260"/>
      <c r="AS29" s="302"/>
    </row>
    <row r="30" spans="1:46" ht="13.5" customHeight="1" x14ac:dyDescent="0.15">
      <c r="A30" s="259"/>
      <c r="AK30" s="262"/>
      <c r="AL30" s="263"/>
      <c r="AM30" s="263"/>
      <c r="AN30" s="264"/>
      <c r="AO30" s="1101" t="s">
        <v>478</v>
      </c>
      <c r="AP30" s="265"/>
      <c r="AQ30" s="266" t="s">
        <v>479</v>
      </c>
      <c r="AR30" s="267"/>
    </row>
    <row r="31" spans="1:46" x14ac:dyDescent="0.15">
      <c r="A31" s="259"/>
      <c r="AK31" s="268"/>
      <c r="AL31" s="269"/>
      <c r="AM31" s="269"/>
      <c r="AN31" s="270"/>
      <c r="AO31" s="1102"/>
      <c r="AP31" s="271" t="s">
        <v>480</v>
      </c>
      <c r="AQ31" s="272" t="s">
        <v>481</v>
      </c>
      <c r="AR31" s="273" t="s">
        <v>482</v>
      </c>
    </row>
    <row r="32" spans="1:46" ht="27" customHeight="1" x14ac:dyDescent="0.15">
      <c r="A32" s="259"/>
      <c r="AK32" s="1117" t="s">
        <v>500</v>
      </c>
      <c r="AL32" s="1118"/>
      <c r="AM32" s="1118"/>
      <c r="AN32" s="1119"/>
      <c r="AO32" s="303">
        <v>504517</v>
      </c>
      <c r="AP32" s="303">
        <v>145352</v>
      </c>
      <c r="AQ32" s="304">
        <v>167387</v>
      </c>
      <c r="AR32" s="305">
        <v>-13.2</v>
      </c>
    </row>
    <row r="33" spans="1:46" ht="13.5" customHeight="1" x14ac:dyDescent="0.15">
      <c r="A33" s="259"/>
      <c r="AK33" s="1117" t="s">
        <v>501</v>
      </c>
      <c r="AL33" s="1118"/>
      <c r="AM33" s="1118"/>
      <c r="AN33" s="1119"/>
      <c r="AO33" s="303" t="s">
        <v>486</v>
      </c>
      <c r="AP33" s="303" t="s">
        <v>486</v>
      </c>
      <c r="AQ33" s="304" t="s">
        <v>486</v>
      </c>
      <c r="AR33" s="305" t="s">
        <v>486</v>
      </c>
    </row>
    <row r="34" spans="1:46" ht="27" customHeight="1" x14ac:dyDescent="0.15">
      <c r="A34" s="259"/>
      <c r="AK34" s="1117" t="s">
        <v>502</v>
      </c>
      <c r="AL34" s="1118"/>
      <c r="AM34" s="1118"/>
      <c r="AN34" s="1119"/>
      <c r="AO34" s="303" t="s">
        <v>486</v>
      </c>
      <c r="AP34" s="303" t="s">
        <v>486</v>
      </c>
      <c r="AQ34" s="304">
        <v>5</v>
      </c>
      <c r="AR34" s="305" t="s">
        <v>486</v>
      </c>
    </row>
    <row r="35" spans="1:46" ht="27" customHeight="1" x14ac:dyDescent="0.15">
      <c r="A35" s="259"/>
      <c r="AK35" s="1117" t="s">
        <v>503</v>
      </c>
      <c r="AL35" s="1118"/>
      <c r="AM35" s="1118"/>
      <c r="AN35" s="1119"/>
      <c r="AO35" s="303">
        <v>88467</v>
      </c>
      <c r="AP35" s="303">
        <v>25487</v>
      </c>
      <c r="AQ35" s="304">
        <v>34589</v>
      </c>
      <c r="AR35" s="305">
        <v>-26.3</v>
      </c>
    </row>
    <row r="36" spans="1:46" ht="27" customHeight="1" x14ac:dyDescent="0.15">
      <c r="A36" s="259"/>
      <c r="AK36" s="1117" t="s">
        <v>504</v>
      </c>
      <c r="AL36" s="1118"/>
      <c r="AM36" s="1118"/>
      <c r="AN36" s="1119"/>
      <c r="AO36" s="303">
        <v>1905</v>
      </c>
      <c r="AP36" s="303">
        <v>549</v>
      </c>
      <c r="AQ36" s="304">
        <v>2508</v>
      </c>
      <c r="AR36" s="305">
        <v>-78.099999999999994</v>
      </c>
    </row>
    <row r="37" spans="1:46" ht="13.5" customHeight="1" x14ac:dyDescent="0.15">
      <c r="A37" s="259"/>
      <c r="AK37" s="1117" t="s">
        <v>505</v>
      </c>
      <c r="AL37" s="1118"/>
      <c r="AM37" s="1118"/>
      <c r="AN37" s="1119"/>
      <c r="AO37" s="303" t="s">
        <v>486</v>
      </c>
      <c r="AP37" s="303" t="s">
        <v>486</v>
      </c>
      <c r="AQ37" s="304">
        <v>1525</v>
      </c>
      <c r="AR37" s="305" t="s">
        <v>486</v>
      </c>
    </row>
    <row r="38" spans="1:46" ht="27" customHeight="1" x14ac:dyDescent="0.15">
      <c r="A38" s="259"/>
      <c r="AK38" s="1120" t="s">
        <v>506</v>
      </c>
      <c r="AL38" s="1121"/>
      <c r="AM38" s="1121"/>
      <c r="AN38" s="1122"/>
      <c r="AO38" s="306" t="s">
        <v>486</v>
      </c>
      <c r="AP38" s="306" t="s">
        <v>486</v>
      </c>
      <c r="AQ38" s="307">
        <v>44</v>
      </c>
      <c r="AR38" s="295" t="s">
        <v>486</v>
      </c>
      <c r="AS38" s="302"/>
    </row>
    <row r="39" spans="1:46" x14ac:dyDescent="0.15">
      <c r="A39" s="259"/>
      <c r="AK39" s="1120" t="s">
        <v>507</v>
      </c>
      <c r="AL39" s="1121"/>
      <c r="AM39" s="1121"/>
      <c r="AN39" s="1122"/>
      <c r="AO39" s="303">
        <v>-71583</v>
      </c>
      <c r="AP39" s="303">
        <v>-20623</v>
      </c>
      <c r="AQ39" s="304">
        <v>-7489</v>
      </c>
      <c r="AR39" s="305">
        <v>175.4</v>
      </c>
      <c r="AS39" s="302"/>
    </row>
    <row r="40" spans="1:46" ht="27" customHeight="1" x14ac:dyDescent="0.15">
      <c r="A40" s="259"/>
      <c r="AK40" s="1117" t="s">
        <v>508</v>
      </c>
      <c r="AL40" s="1118"/>
      <c r="AM40" s="1118"/>
      <c r="AN40" s="1119"/>
      <c r="AO40" s="303">
        <v>-369625</v>
      </c>
      <c r="AP40" s="303">
        <v>-106489</v>
      </c>
      <c r="AQ40" s="304">
        <v>-138932</v>
      </c>
      <c r="AR40" s="305">
        <v>-23.4</v>
      </c>
      <c r="AS40" s="302"/>
    </row>
    <row r="41" spans="1:46" x14ac:dyDescent="0.15">
      <c r="A41" s="259"/>
      <c r="AK41" s="1123" t="s">
        <v>287</v>
      </c>
      <c r="AL41" s="1124"/>
      <c r="AM41" s="1124"/>
      <c r="AN41" s="1125"/>
      <c r="AO41" s="303">
        <v>153681</v>
      </c>
      <c r="AP41" s="303">
        <v>44276</v>
      </c>
      <c r="AQ41" s="304">
        <v>59636</v>
      </c>
      <c r="AR41" s="305">
        <v>-25.8</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509</v>
      </c>
    </row>
    <row r="48" spans="1:46" x14ac:dyDescent="0.15">
      <c r="A48" s="259"/>
      <c r="AK48" s="313" t="s">
        <v>510</v>
      </c>
      <c r="AL48" s="313"/>
      <c r="AM48" s="313"/>
      <c r="AN48" s="313"/>
      <c r="AO48" s="313"/>
      <c r="AP48" s="313"/>
      <c r="AQ48" s="314"/>
      <c r="AR48" s="313"/>
    </row>
    <row r="49" spans="1:44" ht="13.5" customHeight="1" x14ac:dyDescent="0.15">
      <c r="A49" s="259"/>
      <c r="AK49" s="315"/>
      <c r="AL49" s="316"/>
      <c r="AM49" s="1112" t="s">
        <v>478</v>
      </c>
      <c r="AN49" s="1114" t="s">
        <v>511</v>
      </c>
      <c r="AO49" s="1115"/>
      <c r="AP49" s="1115"/>
      <c r="AQ49" s="1115"/>
      <c r="AR49" s="1116"/>
    </row>
    <row r="50" spans="1:44" x14ac:dyDescent="0.15">
      <c r="A50" s="259"/>
      <c r="AK50" s="317"/>
      <c r="AL50" s="318"/>
      <c r="AM50" s="1113"/>
      <c r="AN50" s="319" t="s">
        <v>512</v>
      </c>
      <c r="AO50" s="320" t="s">
        <v>513</v>
      </c>
      <c r="AP50" s="321" t="s">
        <v>514</v>
      </c>
      <c r="AQ50" s="322" t="s">
        <v>515</v>
      </c>
      <c r="AR50" s="323" t="s">
        <v>516</v>
      </c>
    </row>
    <row r="51" spans="1:44" x14ac:dyDescent="0.15">
      <c r="A51" s="259"/>
      <c r="AK51" s="315" t="s">
        <v>517</v>
      </c>
      <c r="AL51" s="316"/>
      <c r="AM51" s="324">
        <v>787206</v>
      </c>
      <c r="AN51" s="325">
        <v>214147</v>
      </c>
      <c r="AO51" s="326">
        <v>-32.299999999999997</v>
      </c>
      <c r="AP51" s="327">
        <v>268375</v>
      </c>
      <c r="AQ51" s="328">
        <v>-1.2</v>
      </c>
      <c r="AR51" s="329">
        <v>-31.1</v>
      </c>
    </row>
    <row r="52" spans="1:44" x14ac:dyDescent="0.15">
      <c r="A52" s="259"/>
      <c r="AK52" s="330"/>
      <c r="AL52" s="331" t="s">
        <v>518</v>
      </c>
      <c r="AM52" s="332">
        <v>322690</v>
      </c>
      <c r="AN52" s="333">
        <v>87783</v>
      </c>
      <c r="AO52" s="334">
        <v>18.100000000000001</v>
      </c>
      <c r="AP52" s="335">
        <v>119602</v>
      </c>
      <c r="AQ52" s="336">
        <v>1.5</v>
      </c>
      <c r="AR52" s="337">
        <v>16.600000000000001</v>
      </c>
    </row>
    <row r="53" spans="1:44" x14ac:dyDescent="0.15">
      <c r="A53" s="259"/>
      <c r="AK53" s="315" t="s">
        <v>519</v>
      </c>
      <c r="AL53" s="316"/>
      <c r="AM53" s="324">
        <v>257881</v>
      </c>
      <c r="AN53" s="325">
        <v>71317</v>
      </c>
      <c r="AO53" s="326">
        <v>-66.7</v>
      </c>
      <c r="AP53" s="327">
        <v>301035</v>
      </c>
      <c r="AQ53" s="328">
        <v>12.2</v>
      </c>
      <c r="AR53" s="329">
        <v>-78.900000000000006</v>
      </c>
    </row>
    <row r="54" spans="1:44" x14ac:dyDescent="0.15">
      <c r="A54" s="259"/>
      <c r="AK54" s="330"/>
      <c r="AL54" s="331" t="s">
        <v>518</v>
      </c>
      <c r="AM54" s="332">
        <v>128540</v>
      </c>
      <c r="AN54" s="333">
        <v>35548</v>
      </c>
      <c r="AO54" s="334">
        <v>-59.5</v>
      </c>
      <c r="AP54" s="335">
        <v>154376</v>
      </c>
      <c r="AQ54" s="336">
        <v>29.1</v>
      </c>
      <c r="AR54" s="337">
        <v>-88.6</v>
      </c>
    </row>
    <row r="55" spans="1:44" x14ac:dyDescent="0.15">
      <c r="A55" s="259"/>
      <c r="AK55" s="315" t="s">
        <v>520</v>
      </c>
      <c r="AL55" s="316"/>
      <c r="AM55" s="324">
        <v>533675</v>
      </c>
      <c r="AN55" s="325">
        <v>151097</v>
      </c>
      <c r="AO55" s="326">
        <v>111.9</v>
      </c>
      <c r="AP55" s="327">
        <v>277467</v>
      </c>
      <c r="AQ55" s="328">
        <v>-7.8</v>
      </c>
      <c r="AR55" s="329">
        <v>119.7</v>
      </c>
    </row>
    <row r="56" spans="1:44" x14ac:dyDescent="0.15">
      <c r="A56" s="259"/>
      <c r="AK56" s="330"/>
      <c r="AL56" s="331" t="s">
        <v>518</v>
      </c>
      <c r="AM56" s="332">
        <v>141679</v>
      </c>
      <c r="AN56" s="333">
        <v>40113</v>
      </c>
      <c r="AO56" s="334">
        <v>12.8</v>
      </c>
      <c r="AP56" s="335">
        <v>128378</v>
      </c>
      <c r="AQ56" s="336">
        <v>-16.8</v>
      </c>
      <c r="AR56" s="337">
        <v>29.6</v>
      </c>
    </row>
    <row r="57" spans="1:44" x14ac:dyDescent="0.15">
      <c r="A57" s="259"/>
      <c r="AK57" s="315" t="s">
        <v>521</v>
      </c>
      <c r="AL57" s="316"/>
      <c r="AM57" s="324">
        <v>350413</v>
      </c>
      <c r="AN57" s="325">
        <v>99975</v>
      </c>
      <c r="AO57" s="326">
        <v>-33.799999999999997</v>
      </c>
      <c r="AP57" s="327">
        <v>282256</v>
      </c>
      <c r="AQ57" s="328">
        <v>1.7</v>
      </c>
      <c r="AR57" s="329">
        <v>-35.5</v>
      </c>
    </row>
    <row r="58" spans="1:44" x14ac:dyDescent="0.15">
      <c r="A58" s="259"/>
      <c r="AK58" s="330"/>
      <c r="AL58" s="331" t="s">
        <v>518</v>
      </c>
      <c r="AM58" s="332">
        <v>185130</v>
      </c>
      <c r="AN58" s="333">
        <v>52819</v>
      </c>
      <c r="AO58" s="334">
        <v>31.7</v>
      </c>
      <c r="AP58" s="335">
        <v>145453</v>
      </c>
      <c r="AQ58" s="336">
        <v>13.3</v>
      </c>
      <c r="AR58" s="337">
        <v>18.399999999999999</v>
      </c>
    </row>
    <row r="59" spans="1:44" x14ac:dyDescent="0.15">
      <c r="A59" s="259"/>
      <c r="AK59" s="315" t="s">
        <v>522</v>
      </c>
      <c r="AL59" s="316"/>
      <c r="AM59" s="324">
        <v>708634</v>
      </c>
      <c r="AN59" s="325">
        <v>204158</v>
      </c>
      <c r="AO59" s="326">
        <v>104.2</v>
      </c>
      <c r="AP59" s="327">
        <v>295341</v>
      </c>
      <c r="AQ59" s="328">
        <v>4.5999999999999996</v>
      </c>
      <c r="AR59" s="329">
        <v>99.6</v>
      </c>
    </row>
    <row r="60" spans="1:44" x14ac:dyDescent="0.15">
      <c r="A60" s="259"/>
      <c r="AK60" s="330"/>
      <c r="AL60" s="331" t="s">
        <v>518</v>
      </c>
      <c r="AM60" s="332">
        <v>176690</v>
      </c>
      <c r="AN60" s="333">
        <v>50905</v>
      </c>
      <c r="AO60" s="334">
        <v>-3.6</v>
      </c>
      <c r="AP60" s="335">
        <v>137402</v>
      </c>
      <c r="AQ60" s="336">
        <v>-5.5</v>
      </c>
      <c r="AR60" s="337">
        <v>1.9</v>
      </c>
    </row>
    <row r="61" spans="1:44" x14ac:dyDescent="0.15">
      <c r="A61" s="259"/>
      <c r="AK61" s="315" t="s">
        <v>523</v>
      </c>
      <c r="AL61" s="338"/>
      <c r="AM61" s="324">
        <v>527562</v>
      </c>
      <c r="AN61" s="325">
        <v>148139</v>
      </c>
      <c r="AO61" s="326">
        <v>16.7</v>
      </c>
      <c r="AP61" s="327">
        <v>284895</v>
      </c>
      <c r="AQ61" s="339">
        <v>1.9</v>
      </c>
      <c r="AR61" s="329">
        <v>14.8</v>
      </c>
    </row>
    <row r="62" spans="1:44" x14ac:dyDescent="0.15">
      <c r="A62" s="259"/>
      <c r="AK62" s="330"/>
      <c r="AL62" s="331" t="s">
        <v>518</v>
      </c>
      <c r="AM62" s="332">
        <v>190946</v>
      </c>
      <c r="AN62" s="333">
        <v>53434</v>
      </c>
      <c r="AO62" s="334">
        <v>-0.1</v>
      </c>
      <c r="AP62" s="335">
        <v>137042</v>
      </c>
      <c r="AQ62" s="336">
        <v>4.3</v>
      </c>
      <c r="AR62" s="337">
        <v>-4.4000000000000004</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HWZ+SQLJJTObKOMjqwYDE/5wuHuWqBnqtRk9vT52Z4JiHHQgw1zgxjm0aHMOpEvZBcwd8dtpxfvfJVxU6qUGTQ==" saltValue="7CYTf0E4hPkQCbUjkDJfJ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30" zoomScaleNormal="3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475</v>
      </c>
    </row>
    <row r="121" spans="125:125" ht="13.5" hidden="1" customHeight="1" x14ac:dyDescent="0.15">
      <c r="DU121" s="253"/>
    </row>
  </sheetData>
  <sheetProtection algorithmName="SHA-512" hashValue="ikqydSO+dIc+uxptPyFKt0SbTf0lChg0GUv1+VTqmFOYllprWa5p3NMqwupZRdA4y7T/LoaKigqZx1tuOQno6A==" saltValue="aaIZgOLg3mofBPGHt2nCr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30" zoomScaleNormal="3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475</v>
      </c>
    </row>
  </sheetData>
  <sheetProtection algorithmName="SHA-512" hashValue="MGG67Rymph1QnEMmmQLysEyArIHRgHbPV/UfEAxESgB+gfCN9xkHdQUDiHltSUj4gX71+q6qApEzkB/wlRTQrw==" saltValue="Djzv445D9diQ51DbUvXzi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26" t="s">
        <v>3</v>
      </c>
      <c r="D47" s="1126"/>
      <c r="E47" s="1127"/>
      <c r="F47" s="11">
        <v>29.92</v>
      </c>
      <c r="G47" s="12">
        <v>29.37</v>
      </c>
      <c r="H47" s="12">
        <v>32</v>
      </c>
      <c r="I47" s="12">
        <v>34.43</v>
      </c>
      <c r="J47" s="13">
        <v>32.229999999999997</v>
      </c>
    </row>
    <row r="48" spans="2:10" ht="57.75" customHeight="1" x14ac:dyDescent="0.15">
      <c r="B48" s="14"/>
      <c r="C48" s="1128" t="s">
        <v>4</v>
      </c>
      <c r="D48" s="1128"/>
      <c r="E48" s="1129"/>
      <c r="F48" s="15">
        <v>7.42</v>
      </c>
      <c r="G48" s="16">
        <v>9.3000000000000007</v>
      </c>
      <c r="H48" s="16">
        <v>11.62</v>
      </c>
      <c r="I48" s="16">
        <v>11.79</v>
      </c>
      <c r="J48" s="17">
        <v>10.52</v>
      </c>
    </row>
    <row r="49" spans="2:10" ht="57.75" customHeight="1" thickBot="1" x14ac:dyDescent="0.2">
      <c r="B49" s="18"/>
      <c r="C49" s="1130" t="s">
        <v>5</v>
      </c>
      <c r="D49" s="1130"/>
      <c r="E49" s="1131"/>
      <c r="F49" s="19" t="s">
        <v>530</v>
      </c>
      <c r="G49" s="20" t="s">
        <v>531</v>
      </c>
      <c r="H49" s="20">
        <v>2.4900000000000002</v>
      </c>
      <c r="I49" s="20" t="s">
        <v>532</v>
      </c>
      <c r="J49" s="21" t="s">
        <v>533</v>
      </c>
    </row>
    <row r="50" spans="2:10" x14ac:dyDescent="0.15"/>
  </sheetData>
  <sheetProtection algorithmName="SHA-512" hashValue="dTsbQD1jpnsupqiiBvD/A7iV53xFXG4nLAtAWwLpyFrl4kvxCS/mMecvU06J6NonzDR32fqutt9L+WgqSjUabQ==" saltValue="a3TosEf0IcCWPsuNoLmtR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0" zoomScaleNormal="5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36" t="s">
        <v>534</v>
      </c>
      <c r="D34" s="1136"/>
      <c r="E34" s="1137"/>
      <c r="F34" s="32">
        <v>7.41</v>
      </c>
      <c r="G34" s="33">
        <v>9.3000000000000007</v>
      </c>
      <c r="H34" s="33">
        <v>11.62</v>
      </c>
      <c r="I34" s="33">
        <v>11.79</v>
      </c>
      <c r="J34" s="34">
        <v>10.51</v>
      </c>
      <c r="K34" s="22"/>
      <c r="L34" s="22"/>
      <c r="M34" s="22"/>
      <c r="N34" s="22"/>
      <c r="O34" s="22"/>
      <c r="P34" s="22"/>
    </row>
    <row r="35" spans="1:16" ht="39" customHeight="1" x14ac:dyDescent="0.15">
      <c r="A35" s="22"/>
      <c r="B35" s="35"/>
      <c r="C35" s="1132" t="s">
        <v>535</v>
      </c>
      <c r="D35" s="1132"/>
      <c r="E35" s="1133"/>
      <c r="F35" s="36">
        <v>1.5</v>
      </c>
      <c r="G35" s="37">
        <v>0.98</v>
      </c>
      <c r="H35" s="37">
        <v>0.69</v>
      </c>
      <c r="I35" s="37">
        <v>0.87</v>
      </c>
      <c r="J35" s="38">
        <v>1.39</v>
      </c>
      <c r="K35" s="22"/>
      <c r="L35" s="22"/>
      <c r="M35" s="22"/>
      <c r="N35" s="22"/>
      <c r="O35" s="22"/>
      <c r="P35" s="22"/>
    </row>
    <row r="36" spans="1:16" ht="39" customHeight="1" x14ac:dyDescent="0.15">
      <c r="A36" s="22"/>
      <c r="B36" s="35"/>
      <c r="C36" s="1132" t="s">
        <v>536</v>
      </c>
      <c r="D36" s="1132"/>
      <c r="E36" s="1133"/>
      <c r="F36" s="36">
        <v>0.08</v>
      </c>
      <c r="G36" s="37">
        <v>0.05</v>
      </c>
      <c r="H36" s="37">
        <v>0.15</v>
      </c>
      <c r="I36" s="37">
        <v>0.04</v>
      </c>
      <c r="J36" s="38">
        <v>0.31</v>
      </c>
      <c r="K36" s="22"/>
      <c r="L36" s="22"/>
      <c r="M36" s="22"/>
      <c r="N36" s="22"/>
      <c r="O36" s="22"/>
      <c r="P36" s="22"/>
    </row>
    <row r="37" spans="1:16" ht="39" customHeight="1" x14ac:dyDescent="0.15">
      <c r="A37" s="22"/>
      <c r="B37" s="35"/>
      <c r="C37" s="1132" t="s">
        <v>537</v>
      </c>
      <c r="D37" s="1132"/>
      <c r="E37" s="1133"/>
      <c r="F37" s="36">
        <v>1.06</v>
      </c>
      <c r="G37" s="37">
        <v>0.77</v>
      </c>
      <c r="H37" s="37">
        <v>0.98</v>
      </c>
      <c r="I37" s="37">
        <v>7.0000000000000007E-2</v>
      </c>
      <c r="J37" s="38">
        <v>0.15</v>
      </c>
      <c r="K37" s="22"/>
      <c r="L37" s="22"/>
      <c r="M37" s="22"/>
      <c r="N37" s="22"/>
      <c r="O37" s="22"/>
      <c r="P37" s="22"/>
    </row>
    <row r="38" spans="1:16" ht="39" customHeight="1" x14ac:dyDescent="0.15">
      <c r="A38" s="22"/>
      <c r="B38" s="35"/>
      <c r="C38" s="1132" t="s">
        <v>538</v>
      </c>
      <c r="D38" s="1132"/>
      <c r="E38" s="1133"/>
      <c r="F38" s="36">
        <v>0.05</v>
      </c>
      <c r="G38" s="37">
        <v>0.03</v>
      </c>
      <c r="H38" s="37">
        <v>0.02</v>
      </c>
      <c r="I38" s="37">
        <v>0.16</v>
      </c>
      <c r="J38" s="38">
        <v>0.04</v>
      </c>
      <c r="K38" s="22"/>
      <c r="L38" s="22"/>
      <c r="M38" s="22"/>
      <c r="N38" s="22"/>
      <c r="O38" s="22"/>
      <c r="P38" s="22"/>
    </row>
    <row r="39" spans="1:16" ht="39" customHeight="1" x14ac:dyDescent="0.15">
      <c r="A39" s="22"/>
      <c r="B39" s="35"/>
      <c r="C39" s="1132" t="s">
        <v>539</v>
      </c>
      <c r="D39" s="1132"/>
      <c r="E39" s="1133"/>
      <c r="F39" s="36">
        <v>0</v>
      </c>
      <c r="G39" s="37">
        <v>0</v>
      </c>
      <c r="H39" s="37">
        <v>0</v>
      </c>
      <c r="I39" s="37">
        <v>0</v>
      </c>
      <c r="J39" s="38">
        <v>0</v>
      </c>
      <c r="K39" s="22"/>
      <c r="L39" s="22"/>
      <c r="M39" s="22"/>
      <c r="N39" s="22"/>
      <c r="O39" s="22"/>
      <c r="P39" s="22"/>
    </row>
    <row r="40" spans="1:16" ht="39" customHeight="1" x14ac:dyDescent="0.15">
      <c r="A40" s="22"/>
      <c r="B40" s="35"/>
      <c r="C40" s="1132" t="s">
        <v>540</v>
      </c>
      <c r="D40" s="1132"/>
      <c r="E40" s="1133"/>
      <c r="F40" s="36">
        <v>0.18</v>
      </c>
      <c r="G40" s="37">
        <v>0.08</v>
      </c>
      <c r="H40" s="37">
        <v>0.23</v>
      </c>
      <c r="I40" s="37">
        <v>0.11</v>
      </c>
      <c r="J40" s="38">
        <v>0</v>
      </c>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541</v>
      </c>
      <c r="D42" s="1132"/>
      <c r="E42" s="1133"/>
      <c r="F42" s="36" t="s">
        <v>486</v>
      </c>
      <c r="G42" s="37" t="s">
        <v>486</v>
      </c>
      <c r="H42" s="37" t="s">
        <v>486</v>
      </c>
      <c r="I42" s="37" t="s">
        <v>486</v>
      </c>
      <c r="J42" s="38" t="s">
        <v>486</v>
      </c>
      <c r="K42" s="22"/>
      <c r="L42" s="22"/>
      <c r="M42" s="22"/>
      <c r="N42" s="22"/>
      <c r="O42" s="22"/>
      <c r="P42" s="22"/>
    </row>
    <row r="43" spans="1:16" ht="39" customHeight="1" thickBot="1" x14ac:dyDescent="0.2">
      <c r="A43" s="22"/>
      <c r="B43" s="40"/>
      <c r="C43" s="1134" t="s">
        <v>542</v>
      </c>
      <c r="D43" s="1134"/>
      <c r="E43" s="1135"/>
      <c r="F43" s="41" t="s">
        <v>486</v>
      </c>
      <c r="G43" s="42" t="s">
        <v>486</v>
      </c>
      <c r="H43" s="42" t="s">
        <v>486</v>
      </c>
      <c r="I43" s="42" t="s">
        <v>486</v>
      </c>
      <c r="J43" s="43" t="s">
        <v>486</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86QexUNuwSNEM2Ldq+ecAflsP1jo7Yk6piEz+JQ4Jx+wMUoWMqokdVM0XiHBBFkUXsQb3wmMFszu1GT81ffgQ==" saltValue="2EO3LHZh5CpHKpj9LdZs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40" zoomScaleNormal="4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468</v>
      </c>
      <c r="L45" s="58">
        <v>450</v>
      </c>
      <c r="M45" s="58">
        <v>442</v>
      </c>
      <c r="N45" s="58">
        <v>467</v>
      </c>
      <c r="O45" s="59">
        <v>505</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486</v>
      </c>
      <c r="L46" s="62" t="s">
        <v>486</v>
      </c>
      <c r="M46" s="62" t="s">
        <v>486</v>
      </c>
      <c r="N46" s="62" t="s">
        <v>486</v>
      </c>
      <c r="O46" s="63" t="s">
        <v>486</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486</v>
      </c>
      <c r="L47" s="62" t="s">
        <v>486</v>
      </c>
      <c r="M47" s="62" t="s">
        <v>486</v>
      </c>
      <c r="N47" s="62" t="s">
        <v>486</v>
      </c>
      <c r="O47" s="63" t="s">
        <v>486</v>
      </c>
      <c r="P47" s="46"/>
      <c r="Q47" s="46"/>
      <c r="R47" s="46"/>
      <c r="S47" s="46"/>
      <c r="T47" s="46"/>
      <c r="U47" s="46"/>
    </row>
    <row r="48" spans="1:21" ht="30.75" customHeight="1" x14ac:dyDescent="0.15">
      <c r="A48" s="46"/>
      <c r="B48" s="1140"/>
      <c r="C48" s="1141"/>
      <c r="D48" s="60"/>
      <c r="E48" s="1146" t="s">
        <v>13</v>
      </c>
      <c r="F48" s="1146"/>
      <c r="G48" s="1146"/>
      <c r="H48" s="1146"/>
      <c r="I48" s="1146"/>
      <c r="J48" s="1147"/>
      <c r="K48" s="61">
        <v>169</v>
      </c>
      <c r="L48" s="62">
        <v>148</v>
      </c>
      <c r="M48" s="62">
        <v>140</v>
      </c>
      <c r="N48" s="62">
        <v>100</v>
      </c>
      <c r="O48" s="63">
        <v>88</v>
      </c>
      <c r="P48" s="46"/>
      <c r="Q48" s="46"/>
      <c r="R48" s="46"/>
      <c r="S48" s="46"/>
      <c r="T48" s="46"/>
      <c r="U48" s="46"/>
    </row>
    <row r="49" spans="1:21" ht="30.75" customHeight="1" x14ac:dyDescent="0.15">
      <c r="A49" s="46"/>
      <c r="B49" s="1140"/>
      <c r="C49" s="1141"/>
      <c r="D49" s="60"/>
      <c r="E49" s="1146" t="s">
        <v>14</v>
      </c>
      <c r="F49" s="1146"/>
      <c r="G49" s="1146"/>
      <c r="H49" s="1146"/>
      <c r="I49" s="1146"/>
      <c r="J49" s="1147"/>
      <c r="K49" s="61" t="s">
        <v>486</v>
      </c>
      <c r="L49" s="62">
        <v>0</v>
      </c>
      <c r="M49" s="62">
        <v>0</v>
      </c>
      <c r="N49" s="62">
        <v>0</v>
      </c>
      <c r="O49" s="63">
        <v>2</v>
      </c>
      <c r="P49" s="46"/>
      <c r="Q49" s="46"/>
      <c r="R49" s="46"/>
      <c r="S49" s="46"/>
      <c r="T49" s="46"/>
      <c r="U49" s="46"/>
    </row>
    <row r="50" spans="1:21" ht="30.75" customHeight="1" x14ac:dyDescent="0.15">
      <c r="A50" s="46"/>
      <c r="B50" s="1140"/>
      <c r="C50" s="1141"/>
      <c r="D50" s="60"/>
      <c r="E50" s="1146" t="s">
        <v>15</v>
      </c>
      <c r="F50" s="1146"/>
      <c r="G50" s="1146"/>
      <c r="H50" s="1146"/>
      <c r="I50" s="1146"/>
      <c r="J50" s="1147"/>
      <c r="K50" s="61" t="s">
        <v>486</v>
      </c>
      <c r="L50" s="62" t="s">
        <v>486</v>
      </c>
      <c r="M50" s="62" t="s">
        <v>486</v>
      </c>
      <c r="N50" s="62" t="s">
        <v>486</v>
      </c>
      <c r="O50" s="63" t="s">
        <v>486</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486</v>
      </c>
      <c r="L51" s="62" t="s">
        <v>486</v>
      </c>
      <c r="M51" s="62" t="s">
        <v>486</v>
      </c>
      <c r="N51" s="62" t="s">
        <v>486</v>
      </c>
      <c r="O51" s="63" t="s">
        <v>486</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451</v>
      </c>
      <c r="L52" s="62">
        <v>518</v>
      </c>
      <c r="M52" s="62">
        <v>445</v>
      </c>
      <c r="N52" s="62">
        <v>435</v>
      </c>
      <c r="O52" s="63">
        <v>442</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186</v>
      </c>
      <c r="L53" s="67">
        <v>80</v>
      </c>
      <c r="M53" s="67">
        <v>137</v>
      </c>
      <c r="N53" s="67">
        <v>132</v>
      </c>
      <c r="O53" s="68">
        <v>153</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543</v>
      </c>
      <c r="L57" s="79" t="s">
        <v>544</v>
      </c>
      <c r="M57" s="79" t="s">
        <v>545</v>
      </c>
      <c r="N57" s="79" t="s">
        <v>546</v>
      </c>
      <c r="O57" s="80" t="s">
        <v>547</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x9Aufjqs+gwAmDFvL9UWy8l0GaCPpZwMG9fifm8FPHvX2zsrCa1rKECAryAKfEe//hZIjFvctzfDRMbEJh1eoA==" saltValue="gPZ5TkdlWIrO3t7VA+6wH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0" zoomScaleNormal="5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525</v>
      </c>
      <c r="J40" s="101" t="s">
        <v>526</v>
      </c>
      <c r="K40" s="101" t="s">
        <v>527</v>
      </c>
      <c r="L40" s="101" t="s">
        <v>528</v>
      </c>
      <c r="M40" s="102" t="s">
        <v>529</v>
      </c>
    </row>
    <row r="41" spans="2:13" ht="27.75" customHeight="1" x14ac:dyDescent="0.15">
      <c r="B41" s="1169" t="s">
        <v>30</v>
      </c>
      <c r="C41" s="1170"/>
      <c r="D41" s="103"/>
      <c r="E41" s="1175" t="s">
        <v>31</v>
      </c>
      <c r="F41" s="1175"/>
      <c r="G41" s="1175"/>
      <c r="H41" s="1176"/>
      <c r="I41" s="342">
        <v>4844</v>
      </c>
      <c r="J41" s="343">
        <v>4641</v>
      </c>
      <c r="K41" s="343">
        <v>4580</v>
      </c>
      <c r="L41" s="343">
        <v>4328</v>
      </c>
      <c r="M41" s="344">
        <v>4329</v>
      </c>
    </row>
    <row r="42" spans="2:13" ht="27.75" customHeight="1" x14ac:dyDescent="0.15">
      <c r="B42" s="1171"/>
      <c r="C42" s="1172"/>
      <c r="D42" s="104"/>
      <c r="E42" s="1177" t="s">
        <v>32</v>
      </c>
      <c r="F42" s="1177"/>
      <c r="G42" s="1177"/>
      <c r="H42" s="1178"/>
      <c r="I42" s="345" t="s">
        <v>486</v>
      </c>
      <c r="J42" s="346" t="s">
        <v>486</v>
      </c>
      <c r="K42" s="346" t="s">
        <v>486</v>
      </c>
      <c r="L42" s="346" t="s">
        <v>486</v>
      </c>
      <c r="M42" s="347" t="s">
        <v>486</v>
      </c>
    </row>
    <row r="43" spans="2:13" ht="27.75" customHeight="1" x14ac:dyDescent="0.15">
      <c r="B43" s="1171"/>
      <c r="C43" s="1172"/>
      <c r="D43" s="104"/>
      <c r="E43" s="1177" t="s">
        <v>33</v>
      </c>
      <c r="F43" s="1177"/>
      <c r="G43" s="1177"/>
      <c r="H43" s="1178"/>
      <c r="I43" s="345">
        <v>744</v>
      </c>
      <c r="J43" s="346">
        <v>725</v>
      </c>
      <c r="K43" s="346">
        <v>632</v>
      </c>
      <c r="L43" s="346">
        <v>565</v>
      </c>
      <c r="M43" s="347">
        <v>477</v>
      </c>
    </row>
    <row r="44" spans="2:13" ht="27.75" customHeight="1" x14ac:dyDescent="0.15">
      <c r="B44" s="1171"/>
      <c r="C44" s="1172"/>
      <c r="D44" s="104"/>
      <c r="E44" s="1177" t="s">
        <v>34</v>
      </c>
      <c r="F44" s="1177"/>
      <c r="G44" s="1177"/>
      <c r="H44" s="1178"/>
      <c r="I44" s="345">
        <v>15</v>
      </c>
      <c r="J44" s="346">
        <v>91</v>
      </c>
      <c r="K44" s="346">
        <v>140</v>
      </c>
      <c r="L44" s="346">
        <v>140</v>
      </c>
      <c r="M44" s="347">
        <v>139</v>
      </c>
    </row>
    <row r="45" spans="2:13" ht="27.75" customHeight="1" x14ac:dyDescent="0.15">
      <c r="B45" s="1171"/>
      <c r="C45" s="1172"/>
      <c r="D45" s="104"/>
      <c r="E45" s="1177" t="s">
        <v>35</v>
      </c>
      <c r="F45" s="1177"/>
      <c r="G45" s="1177"/>
      <c r="H45" s="1178"/>
      <c r="I45" s="345">
        <v>578</v>
      </c>
      <c r="J45" s="346">
        <v>573</v>
      </c>
      <c r="K45" s="346">
        <v>566</v>
      </c>
      <c r="L45" s="346">
        <v>577</v>
      </c>
      <c r="M45" s="347">
        <v>570</v>
      </c>
    </row>
    <row r="46" spans="2:13" ht="27.75" customHeight="1" x14ac:dyDescent="0.15">
      <c r="B46" s="1171"/>
      <c r="C46" s="1172"/>
      <c r="D46" s="105"/>
      <c r="E46" s="1177" t="s">
        <v>36</v>
      </c>
      <c r="F46" s="1177"/>
      <c r="G46" s="1177"/>
      <c r="H46" s="1178"/>
      <c r="I46" s="345" t="s">
        <v>486</v>
      </c>
      <c r="J46" s="346" t="s">
        <v>486</v>
      </c>
      <c r="K46" s="346" t="s">
        <v>486</v>
      </c>
      <c r="L46" s="346" t="s">
        <v>486</v>
      </c>
      <c r="M46" s="347" t="s">
        <v>486</v>
      </c>
    </row>
    <row r="47" spans="2:13" ht="27.75" customHeight="1" x14ac:dyDescent="0.15">
      <c r="B47" s="1171"/>
      <c r="C47" s="1172"/>
      <c r="D47" s="106"/>
      <c r="E47" s="1179" t="s">
        <v>37</v>
      </c>
      <c r="F47" s="1180"/>
      <c r="G47" s="1180"/>
      <c r="H47" s="1181"/>
      <c r="I47" s="345" t="s">
        <v>486</v>
      </c>
      <c r="J47" s="346" t="s">
        <v>486</v>
      </c>
      <c r="K47" s="346" t="s">
        <v>486</v>
      </c>
      <c r="L47" s="346" t="s">
        <v>486</v>
      </c>
      <c r="M47" s="347" t="s">
        <v>486</v>
      </c>
    </row>
    <row r="48" spans="2:13" ht="27.75" customHeight="1" x14ac:dyDescent="0.15">
      <c r="B48" s="1171"/>
      <c r="C48" s="1172"/>
      <c r="D48" s="104"/>
      <c r="E48" s="1177" t="s">
        <v>38</v>
      </c>
      <c r="F48" s="1177"/>
      <c r="G48" s="1177"/>
      <c r="H48" s="1178"/>
      <c r="I48" s="345" t="s">
        <v>486</v>
      </c>
      <c r="J48" s="346" t="s">
        <v>486</v>
      </c>
      <c r="K48" s="346" t="s">
        <v>486</v>
      </c>
      <c r="L48" s="346" t="s">
        <v>486</v>
      </c>
      <c r="M48" s="347" t="s">
        <v>486</v>
      </c>
    </row>
    <row r="49" spans="2:13" ht="27.75" customHeight="1" x14ac:dyDescent="0.15">
      <c r="B49" s="1173"/>
      <c r="C49" s="1174"/>
      <c r="D49" s="104"/>
      <c r="E49" s="1177" t="s">
        <v>39</v>
      </c>
      <c r="F49" s="1177"/>
      <c r="G49" s="1177"/>
      <c r="H49" s="1178"/>
      <c r="I49" s="345" t="s">
        <v>486</v>
      </c>
      <c r="J49" s="346" t="s">
        <v>486</v>
      </c>
      <c r="K49" s="346" t="s">
        <v>486</v>
      </c>
      <c r="L49" s="346" t="s">
        <v>486</v>
      </c>
      <c r="M49" s="347" t="s">
        <v>486</v>
      </c>
    </row>
    <row r="50" spans="2:13" ht="27.75" customHeight="1" x14ac:dyDescent="0.15">
      <c r="B50" s="1182" t="s">
        <v>40</v>
      </c>
      <c r="C50" s="1183"/>
      <c r="D50" s="107"/>
      <c r="E50" s="1177" t="s">
        <v>41</v>
      </c>
      <c r="F50" s="1177"/>
      <c r="G50" s="1177"/>
      <c r="H50" s="1178"/>
      <c r="I50" s="345">
        <v>1339</v>
      </c>
      <c r="J50" s="346">
        <v>1397</v>
      </c>
      <c r="K50" s="346">
        <v>1614</v>
      </c>
      <c r="L50" s="346">
        <v>1632</v>
      </c>
      <c r="M50" s="347">
        <v>1585</v>
      </c>
    </row>
    <row r="51" spans="2:13" ht="27.75" customHeight="1" x14ac:dyDescent="0.15">
      <c r="B51" s="1171"/>
      <c r="C51" s="1172"/>
      <c r="D51" s="104"/>
      <c r="E51" s="1177" t="s">
        <v>42</v>
      </c>
      <c r="F51" s="1177"/>
      <c r="G51" s="1177"/>
      <c r="H51" s="1178"/>
      <c r="I51" s="345">
        <v>980</v>
      </c>
      <c r="J51" s="346">
        <v>946</v>
      </c>
      <c r="K51" s="346">
        <v>1127</v>
      </c>
      <c r="L51" s="346">
        <v>1151</v>
      </c>
      <c r="M51" s="347">
        <v>1069</v>
      </c>
    </row>
    <row r="52" spans="2:13" ht="27.75" customHeight="1" x14ac:dyDescent="0.15">
      <c r="B52" s="1173"/>
      <c r="C52" s="1174"/>
      <c r="D52" s="104"/>
      <c r="E52" s="1177" t="s">
        <v>43</v>
      </c>
      <c r="F52" s="1177"/>
      <c r="G52" s="1177"/>
      <c r="H52" s="1178"/>
      <c r="I52" s="345">
        <v>3418</v>
      </c>
      <c r="J52" s="346">
        <v>3221</v>
      </c>
      <c r="K52" s="346">
        <v>2975</v>
      </c>
      <c r="L52" s="346">
        <v>2759</v>
      </c>
      <c r="M52" s="347">
        <v>2724</v>
      </c>
    </row>
    <row r="53" spans="2:13" ht="27.75" customHeight="1" thickBot="1" x14ac:dyDescent="0.2">
      <c r="B53" s="1184" t="s">
        <v>19</v>
      </c>
      <c r="C53" s="1185"/>
      <c r="D53" s="108"/>
      <c r="E53" s="1186" t="s">
        <v>44</v>
      </c>
      <c r="F53" s="1186"/>
      <c r="G53" s="1186"/>
      <c r="H53" s="1187"/>
      <c r="I53" s="348">
        <v>443</v>
      </c>
      <c r="J53" s="349">
        <v>468</v>
      </c>
      <c r="K53" s="349">
        <v>203</v>
      </c>
      <c r="L53" s="349">
        <v>67</v>
      </c>
      <c r="M53" s="350">
        <v>137</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DuDxoqjvHWp0B//zUc/H2glOxHdbG+QynTpvlivvc5h1Im7VrUkGnTgIW5CH+qf/okUA84gQaZgGpi126mIk4Q==" saltValue="VWnKKSHagjrvCyCaxfYpo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30" zoomScaleNormal="3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527</v>
      </c>
      <c r="G54" s="117" t="s">
        <v>528</v>
      </c>
      <c r="H54" s="118" t="s">
        <v>529</v>
      </c>
    </row>
    <row r="55" spans="2:8" ht="52.5" customHeight="1" x14ac:dyDescent="0.15">
      <c r="B55" s="119"/>
      <c r="C55" s="1196" t="s">
        <v>46</v>
      </c>
      <c r="D55" s="1196"/>
      <c r="E55" s="1197"/>
      <c r="F55" s="120">
        <v>801</v>
      </c>
      <c r="G55" s="120">
        <v>802</v>
      </c>
      <c r="H55" s="121">
        <v>778</v>
      </c>
    </row>
    <row r="56" spans="2:8" ht="52.5" customHeight="1" x14ac:dyDescent="0.15">
      <c r="B56" s="122"/>
      <c r="C56" s="1198" t="s">
        <v>47</v>
      </c>
      <c r="D56" s="1198"/>
      <c r="E56" s="1199"/>
      <c r="F56" s="123">
        <v>80</v>
      </c>
      <c r="G56" s="123">
        <v>80</v>
      </c>
      <c r="H56" s="124">
        <v>80</v>
      </c>
    </row>
    <row r="57" spans="2:8" ht="53.25" customHeight="1" x14ac:dyDescent="0.15">
      <c r="B57" s="122"/>
      <c r="C57" s="1200" t="s">
        <v>48</v>
      </c>
      <c r="D57" s="1200"/>
      <c r="E57" s="1201"/>
      <c r="F57" s="125">
        <v>660</v>
      </c>
      <c r="G57" s="125">
        <v>662</v>
      </c>
      <c r="H57" s="126">
        <v>663</v>
      </c>
    </row>
    <row r="58" spans="2:8" ht="45.75" customHeight="1" x14ac:dyDescent="0.15">
      <c r="B58" s="127"/>
      <c r="C58" s="1188" t="s">
        <v>555</v>
      </c>
      <c r="D58" s="1189"/>
      <c r="E58" s="1190"/>
      <c r="F58" s="128">
        <v>201</v>
      </c>
      <c r="G58" s="128">
        <v>201</v>
      </c>
      <c r="H58" s="129">
        <v>201</v>
      </c>
    </row>
    <row r="59" spans="2:8" ht="45.75" customHeight="1" x14ac:dyDescent="0.15">
      <c r="B59" s="127"/>
      <c r="C59" s="1188" t="s">
        <v>556</v>
      </c>
      <c r="D59" s="1189"/>
      <c r="E59" s="1190"/>
      <c r="F59" s="128">
        <v>124</v>
      </c>
      <c r="G59" s="128">
        <v>125</v>
      </c>
      <c r="H59" s="129">
        <v>115</v>
      </c>
    </row>
    <row r="60" spans="2:8" ht="45.75" customHeight="1" x14ac:dyDescent="0.15">
      <c r="B60" s="127"/>
      <c r="C60" s="1188" t="s">
        <v>557</v>
      </c>
      <c r="D60" s="1189"/>
      <c r="E60" s="1190"/>
      <c r="F60" s="128">
        <v>112</v>
      </c>
      <c r="G60" s="128">
        <v>104</v>
      </c>
      <c r="H60" s="129">
        <v>97</v>
      </c>
    </row>
    <row r="61" spans="2:8" ht="45.75" customHeight="1" x14ac:dyDescent="0.15">
      <c r="B61" s="127"/>
      <c r="C61" s="1188" t="s">
        <v>558</v>
      </c>
      <c r="D61" s="1189"/>
      <c r="E61" s="1190"/>
      <c r="F61" s="128">
        <v>94</v>
      </c>
      <c r="G61" s="128">
        <v>94</v>
      </c>
      <c r="H61" s="129">
        <v>94</v>
      </c>
    </row>
    <row r="62" spans="2:8" ht="45.75" customHeight="1" thickBot="1" x14ac:dyDescent="0.2">
      <c r="B62" s="130"/>
      <c r="C62" s="1191" t="s">
        <v>559</v>
      </c>
      <c r="D62" s="1192"/>
      <c r="E62" s="1193"/>
      <c r="F62" s="131">
        <v>41</v>
      </c>
      <c r="G62" s="131">
        <v>48</v>
      </c>
      <c r="H62" s="132">
        <v>62</v>
      </c>
    </row>
    <row r="63" spans="2:8" ht="52.5" customHeight="1" thickBot="1" x14ac:dyDescent="0.2">
      <c r="B63" s="133"/>
      <c r="C63" s="1194" t="s">
        <v>49</v>
      </c>
      <c r="D63" s="1194"/>
      <c r="E63" s="1195"/>
      <c r="F63" s="134">
        <v>1540</v>
      </c>
      <c r="G63" s="134">
        <v>1545</v>
      </c>
      <c r="H63" s="135">
        <v>1521</v>
      </c>
    </row>
    <row r="64" spans="2:8" x14ac:dyDescent="0.15"/>
  </sheetData>
  <sheetProtection algorithmName="SHA-512" hashValue="dx5s8bNTGFD4Eknrz6G36BrpKec3VVsGWnnA0uOGVJ7bBKRmnxUlDhUtzNrkP1qoOTGPt1cEwnnBXBEHRwMeNg==" saltValue="6uLtFTEXuDAbxnx1K0Bw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524</v>
      </c>
      <c r="G2" s="149"/>
      <c r="H2" s="150"/>
    </row>
    <row r="3" spans="1:8" x14ac:dyDescent="0.15">
      <c r="A3" s="146" t="s">
        <v>517</v>
      </c>
      <c r="B3" s="151"/>
      <c r="C3" s="152"/>
      <c r="D3" s="153">
        <v>214147</v>
      </c>
      <c r="E3" s="154"/>
      <c r="F3" s="155">
        <v>268375</v>
      </c>
      <c r="G3" s="156"/>
      <c r="H3" s="157"/>
    </row>
    <row r="4" spans="1:8" x14ac:dyDescent="0.15">
      <c r="A4" s="158"/>
      <c r="B4" s="159"/>
      <c r="C4" s="160"/>
      <c r="D4" s="161">
        <v>87783</v>
      </c>
      <c r="E4" s="162"/>
      <c r="F4" s="163">
        <v>119602</v>
      </c>
      <c r="G4" s="164"/>
      <c r="H4" s="165"/>
    </row>
    <row r="5" spans="1:8" x14ac:dyDescent="0.15">
      <c r="A5" s="146" t="s">
        <v>519</v>
      </c>
      <c r="B5" s="151"/>
      <c r="C5" s="152"/>
      <c r="D5" s="153">
        <v>71317</v>
      </c>
      <c r="E5" s="154"/>
      <c r="F5" s="155">
        <v>301035</v>
      </c>
      <c r="G5" s="156"/>
      <c r="H5" s="157"/>
    </row>
    <row r="6" spans="1:8" x14ac:dyDescent="0.15">
      <c r="A6" s="158"/>
      <c r="B6" s="159"/>
      <c r="C6" s="160"/>
      <c r="D6" s="161">
        <v>35548</v>
      </c>
      <c r="E6" s="162"/>
      <c r="F6" s="163">
        <v>154376</v>
      </c>
      <c r="G6" s="164"/>
      <c r="H6" s="165"/>
    </row>
    <row r="7" spans="1:8" x14ac:dyDescent="0.15">
      <c r="A7" s="146" t="s">
        <v>520</v>
      </c>
      <c r="B7" s="151"/>
      <c r="C7" s="152"/>
      <c r="D7" s="153">
        <v>151097</v>
      </c>
      <c r="E7" s="154"/>
      <c r="F7" s="155">
        <v>277467</v>
      </c>
      <c r="G7" s="156"/>
      <c r="H7" s="157"/>
    </row>
    <row r="8" spans="1:8" x14ac:dyDescent="0.15">
      <c r="A8" s="158"/>
      <c r="B8" s="159"/>
      <c r="C8" s="160"/>
      <c r="D8" s="161">
        <v>40113</v>
      </c>
      <c r="E8" s="162"/>
      <c r="F8" s="163">
        <v>128378</v>
      </c>
      <c r="G8" s="164"/>
      <c r="H8" s="165"/>
    </row>
    <row r="9" spans="1:8" x14ac:dyDescent="0.15">
      <c r="A9" s="146" t="s">
        <v>521</v>
      </c>
      <c r="B9" s="151"/>
      <c r="C9" s="152"/>
      <c r="D9" s="153">
        <v>99975</v>
      </c>
      <c r="E9" s="154"/>
      <c r="F9" s="155">
        <v>282256</v>
      </c>
      <c r="G9" s="156"/>
      <c r="H9" s="157"/>
    </row>
    <row r="10" spans="1:8" x14ac:dyDescent="0.15">
      <c r="A10" s="158"/>
      <c r="B10" s="159"/>
      <c r="C10" s="160"/>
      <c r="D10" s="161">
        <v>52819</v>
      </c>
      <c r="E10" s="162"/>
      <c r="F10" s="163">
        <v>145453</v>
      </c>
      <c r="G10" s="164"/>
      <c r="H10" s="165"/>
    </row>
    <row r="11" spans="1:8" x14ac:dyDescent="0.15">
      <c r="A11" s="146" t="s">
        <v>522</v>
      </c>
      <c r="B11" s="151"/>
      <c r="C11" s="152"/>
      <c r="D11" s="153">
        <v>204158</v>
      </c>
      <c r="E11" s="154"/>
      <c r="F11" s="155">
        <v>295341</v>
      </c>
      <c r="G11" s="156"/>
      <c r="H11" s="157"/>
    </row>
    <row r="12" spans="1:8" x14ac:dyDescent="0.15">
      <c r="A12" s="158"/>
      <c r="B12" s="159"/>
      <c r="C12" s="166"/>
      <c r="D12" s="161">
        <v>50905</v>
      </c>
      <c r="E12" s="162"/>
      <c r="F12" s="163">
        <v>137402</v>
      </c>
      <c r="G12" s="164"/>
      <c r="H12" s="165"/>
    </row>
    <row r="13" spans="1:8" x14ac:dyDescent="0.15">
      <c r="A13" s="146"/>
      <c r="B13" s="151"/>
      <c r="C13" s="152"/>
      <c r="D13" s="153">
        <v>148139</v>
      </c>
      <c r="E13" s="154"/>
      <c r="F13" s="155">
        <v>284895</v>
      </c>
      <c r="G13" s="167"/>
      <c r="H13" s="157"/>
    </row>
    <row r="14" spans="1:8" x14ac:dyDescent="0.15">
      <c r="A14" s="158"/>
      <c r="B14" s="159"/>
      <c r="C14" s="160"/>
      <c r="D14" s="161">
        <v>53434</v>
      </c>
      <c r="E14" s="162"/>
      <c r="F14" s="163">
        <v>137042</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7.42</v>
      </c>
      <c r="C19" s="168">
        <f>ROUND(VALUE(SUBSTITUTE(実質収支比率等に係る経年分析!G$48,"▲","-")),2)</f>
        <v>9.3000000000000007</v>
      </c>
      <c r="D19" s="168">
        <f>ROUND(VALUE(SUBSTITUTE(実質収支比率等に係る経年分析!H$48,"▲","-")),2)</f>
        <v>11.62</v>
      </c>
      <c r="E19" s="168">
        <f>ROUND(VALUE(SUBSTITUTE(実質収支比率等に係る経年分析!I$48,"▲","-")),2)</f>
        <v>11.79</v>
      </c>
      <c r="F19" s="168">
        <f>ROUND(VALUE(SUBSTITUTE(実質収支比率等に係る経年分析!J$48,"▲","-")),2)</f>
        <v>10.52</v>
      </c>
    </row>
    <row r="20" spans="1:11" x14ac:dyDescent="0.15">
      <c r="A20" s="168" t="s">
        <v>53</v>
      </c>
      <c r="B20" s="168">
        <f>ROUND(VALUE(SUBSTITUTE(実質収支比率等に係る経年分析!F$47,"▲","-")),2)</f>
        <v>29.92</v>
      </c>
      <c r="C20" s="168">
        <f>ROUND(VALUE(SUBSTITUTE(実質収支比率等に係る経年分析!G$47,"▲","-")),2)</f>
        <v>29.37</v>
      </c>
      <c r="D20" s="168">
        <f>ROUND(VALUE(SUBSTITUTE(実質収支比率等に係る経年分析!H$47,"▲","-")),2)</f>
        <v>32</v>
      </c>
      <c r="E20" s="168">
        <f>ROUND(VALUE(SUBSTITUTE(実質収支比率等に係る経年分析!I$47,"▲","-")),2)</f>
        <v>34.43</v>
      </c>
      <c r="F20" s="168">
        <f>ROUND(VALUE(SUBSTITUTE(実質収支比率等に係る経年分析!J$47,"▲","-")),2)</f>
        <v>32.229999999999997</v>
      </c>
    </row>
    <row r="21" spans="1:11" x14ac:dyDescent="0.15">
      <c r="A21" s="168" t="s">
        <v>54</v>
      </c>
      <c r="B21" s="168">
        <f>IF(ISNUMBER(VALUE(SUBSTITUTE(実質収支比率等に係る経年分析!F$49,"▲","-"))),ROUND(VALUE(SUBSTITUTE(実質収支比率等に係る経年分析!F$49,"▲","-")),2),NA())</f>
        <v>-7.07</v>
      </c>
      <c r="C21" s="168">
        <f>IF(ISNUMBER(VALUE(SUBSTITUTE(実質収支比率等に係る経年分析!G$49,"▲","-"))),ROUND(VALUE(SUBSTITUTE(実質収支比率等に係る経年分析!G$49,"▲","-")),2),NA())</f>
        <v>-0.11</v>
      </c>
      <c r="D21" s="168">
        <f>IF(ISNUMBER(VALUE(SUBSTITUTE(実質収支比率等に係る経年分析!H$49,"▲","-"))),ROUND(VALUE(SUBSTITUTE(実質収支比率等に係る経年分析!H$49,"▲","-")),2),NA())</f>
        <v>2.4900000000000002</v>
      </c>
      <c r="E21" s="168">
        <f>IF(ISNUMBER(VALUE(SUBSTITUTE(実質収支比率等に係る経年分析!I$49,"▲","-"))),ROUND(VALUE(SUBSTITUTE(実質収支比率等に係る経年分析!I$49,"▲","-")),2),NA())</f>
        <v>-7.05</v>
      </c>
      <c r="F21" s="168">
        <f>IF(ISNUMBER(VALUE(SUBSTITUTE(実質収支比率等に係る経年分析!J$49,"▲","-"))),ROUND(VALUE(SUBSTITUTE(実質収支比率等に係る経年分析!J$49,"▲","-")),2),NA())</f>
        <v>-8.08</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簡易水道事業特別会計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0.18</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0.08</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0.23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15">
      <c r="A32" s="169" t="str">
        <f>IF(連結実質赤字比率に係る赤字・黒字の構成分析!C$38="",NA(),連結実質赤字比率に係る赤字・黒字の構成分析!C$38)</f>
        <v>観光事業特別会計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0.05</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0.04</v>
      </c>
    </row>
    <row r="33" spans="1:16" x14ac:dyDescent="0.15">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1.06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0.77</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0.98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7.0000000000000007E-2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0.15</v>
      </c>
    </row>
    <row r="34" spans="1:16" x14ac:dyDescent="0.15">
      <c r="A34" s="169" t="str">
        <f>IF(連結実質赤字比率に係る赤字・黒字の構成分析!C$36="",NA(),連結実質赤字比率に係る赤字・黒字の構成分析!C$36)</f>
        <v>公共下水道事業特別会計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0.08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0.05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0.15</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0.04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0.31</v>
      </c>
    </row>
    <row r="35" spans="1:16" x14ac:dyDescent="0.15">
      <c r="A35" s="169" t="str">
        <f>IF(連結実質赤字比率に係る赤字・黒字の構成分析!C$35="",NA(),連結実質赤字比率に係る赤字・黒字の構成分析!C$35)</f>
        <v>介護保険特別会計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1.5</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0.98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0.69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0.87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1.39</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7.41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9.3000000000000007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11.62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11.79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10.51</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451</v>
      </c>
      <c r="E42" s="170"/>
      <c r="F42" s="170"/>
      <c r="G42" s="170">
        <f>'実質公債費比率（分子）の構造'!L$52</f>
        <v>518</v>
      </c>
      <c r="H42" s="170"/>
      <c r="I42" s="170"/>
      <c r="J42" s="170">
        <f>'実質公債費比率（分子）の構造'!M$52</f>
        <v>445</v>
      </c>
      <c r="K42" s="170"/>
      <c r="L42" s="170"/>
      <c r="M42" s="170">
        <f>'実質公債費比率（分子）の構造'!N$52</f>
        <v>435</v>
      </c>
      <c r="N42" s="170"/>
      <c r="O42" s="170"/>
      <c r="P42" s="170">
        <f>'実質公債費比率（分子）の構造'!O$52</f>
        <v>442</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t="str">
        <f>'実質公債費比率（分子）の構造'!K$49</f>
        <v>-</v>
      </c>
      <c r="C45" s="170"/>
      <c r="D45" s="170"/>
      <c r="E45" s="170">
        <f>'実質公債費比率（分子）の構造'!L$49</f>
        <v>0</v>
      </c>
      <c r="F45" s="170"/>
      <c r="G45" s="170"/>
      <c r="H45" s="170">
        <f>'実質公債費比率（分子）の構造'!M$49</f>
        <v>0</v>
      </c>
      <c r="I45" s="170"/>
      <c r="J45" s="170"/>
      <c r="K45" s="170">
        <f>'実質公債費比率（分子）の構造'!N$49</f>
        <v>0</v>
      </c>
      <c r="L45" s="170"/>
      <c r="M45" s="170"/>
      <c r="N45" s="170">
        <f>'実質公債費比率（分子）の構造'!O$49</f>
        <v>2</v>
      </c>
      <c r="O45" s="170"/>
      <c r="P45" s="170"/>
    </row>
    <row r="46" spans="1:16" x14ac:dyDescent="0.15">
      <c r="A46" s="170" t="s">
        <v>64</v>
      </c>
      <c r="B46" s="170">
        <f>'実質公債費比率（分子）の構造'!K$48</f>
        <v>169</v>
      </c>
      <c r="C46" s="170"/>
      <c r="D46" s="170"/>
      <c r="E46" s="170">
        <f>'実質公債費比率（分子）の構造'!L$48</f>
        <v>148</v>
      </c>
      <c r="F46" s="170"/>
      <c r="G46" s="170"/>
      <c r="H46" s="170">
        <f>'実質公債費比率（分子）の構造'!M$48</f>
        <v>140</v>
      </c>
      <c r="I46" s="170"/>
      <c r="J46" s="170"/>
      <c r="K46" s="170">
        <f>'実質公債費比率（分子）の構造'!N$48</f>
        <v>100</v>
      </c>
      <c r="L46" s="170"/>
      <c r="M46" s="170"/>
      <c r="N46" s="170">
        <f>'実質公債費比率（分子）の構造'!O$48</f>
        <v>88</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468</v>
      </c>
      <c r="C49" s="170"/>
      <c r="D49" s="170"/>
      <c r="E49" s="170">
        <f>'実質公債費比率（分子）の構造'!L$45</f>
        <v>450</v>
      </c>
      <c r="F49" s="170"/>
      <c r="G49" s="170"/>
      <c r="H49" s="170">
        <f>'実質公債費比率（分子）の構造'!M$45</f>
        <v>442</v>
      </c>
      <c r="I49" s="170"/>
      <c r="J49" s="170"/>
      <c r="K49" s="170">
        <f>'実質公債費比率（分子）の構造'!N$45</f>
        <v>467</v>
      </c>
      <c r="L49" s="170"/>
      <c r="M49" s="170"/>
      <c r="N49" s="170">
        <f>'実質公債費比率（分子）の構造'!O$45</f>
        <v>505</v>
      </c>
      <c r="O49" s="170"/>
      <c r="P49" s="170"/>
    </row>
    <row r="50" spans="1:16" x14ac:dyDescent="0.15">
      <c r="A50" s="170" t="s">
        <v>67</v>
      </c>
      <c r="B50" s="170" t="e">
        <f>NA()</f>
        <v>#N/A</v>
      </c>
      <c r="C50" s="170">
        <f>IF(ISNUMBER('実質公債費比率（分子）の構造'!K$53),'実質公債費比率（分子）の構造'!K$53,NA())</f>
        <v>186</v>
      </c>
      <c r="D50" s="170" t="e">
        <f>NA()</f>
        <v>#N/A</v>
      </c>
      <c r="E50" s="170" t="e">
        <f>NA()</f>
        <v>#N/A</v>
      </c>
      <c r="F50" s="170">
        <f>IF(ISNUMBER('実質公債費比率（分子）の構造'!L$53),'実質公債費比率（分子）の構造'!L$53,NA())</f>
        <v>80</v>
      </c>
      <c r="G50" s="170" t="e">
        <f>NA()</f>
        <v>#N/A</v>
      </c>
      <c r="H50" s="170" t="e">
        <f>NA()</f>
        <v>#N/A</v>
      </c>
      <c r="I50" s="170">
        <f>IF(ISNUMBER('実質公債費比率（分子）の構造'!M$53),'実質公債費比率（分子）の構造'!M$53,NA())</f>
        <v>137</v>
      </c>
      <c r="J50" s="170" t="e">
        <f>NA()</f>
        <v>#N/A</v>
      </c>
      <c r="K50" s="170" t="e">
        <f>NA()</f>
        <v>#N/A</v>
      </c>
      <c r="L50" s="170">
        <f>IF(ISNUMBER('実質公債費比率（分子）の構造'!N$53),'実質公債費比率（分子）の構造'!N$53,NA())</f>
        <v>132</v>
      </c>
      <c r="M50" s="170" t="e">
        <f>NA()</f>
        <v>#N/A</v>
      </c>
      <c r="N50" s="170" t="e">
        <f>NA()</f>
        <v>#N/A</v>
      </c>
      <c r="O50" s="170">
        <f>IF(ISNUMBER('実質公債費比率（分子）の構造'!O$53),'実質公債費比率（分子）の構造'!O$53,NA())</f>
        <v>153</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3418</v>
      </c>
      <c r="E56" s="169"/>
      <c r="F56" s="169"/>
      <c r="G56" s="169">
        <f>'将来負担比率（分子）の構造'!J$52</f>
        <v>3221</v>
      </c>
      <c r="H56" s="169"/>
      <c r="I56" s="169"/>
      <c r="J56" s="169">
        <f>'将来負担比率（分子）の構造'!K$52</f>
        <v>2975</v>
      </c>
      <c r="K56" s="169"/>
      <c r="L56" s="169"/>
      <c r="M56" s="169">
        <f>'将来負担比率（分子）の構造'!L$52</f>
        <v>2759</v>
      </c>
      <c r="N56" s="169"/>
      <c r="O56" s="169"/>
      <c r="P56" s="169">
        <f>'将来負担比率（分子）の構造'!M$52</f>
        <v>2724</v>
      </c>
    </row>
    <row r="57" spans="1:16" x14ac:dyDescent="0.15">
      <c r="A57" s="169" t="s">
        <v>42</v>
      </c>
      <c r="B57" s="169"/>
      <c r="C57" s="169"/>
      <c r="D57" s="169">
        <f>'将来負担比率（分子）の構造'!I$51</f>
        <v>980</v>
      </c>
      <c r="E57" s="169"/>
      <c r="F57" s="169"/>
      <c r="G57" s="169">
        <f>'将来負担比率（分子）の構造'!J$51</f>
        <v>946</v>
      </c>
      <c r="H57" s="169"/>
      <c r="I57" s="169"/>
      <c r="J57" s="169">
        <f>'将来負担比率（分子）の構造'!K$51</f>
        <v>1127</v>
      </c>
      <c r="K57" s="169"/>
      <c r="L57" s="169"/>
      <c r="M57" s="169">
        <f>'将来負担比率（分子）の構造'!L$51</f>
        <v>1151</v>
      </c>
      <c r="N57" s="169"/>
      <c r="O57" s="169"/>
      <c r="P57" s="169">
        <f>'将来負担比率（分子）の構造'!M$51</f>
        <v>1069</v>
      </c>
    </row>
    <row r="58" spans="1:16" x14ac:dyDescent="0.15">
      <c r="A58" s="169" t="s">
        <v>41</v>
      </c>
      <c r="B58" s="169"/>
      <c r="C58" s="169"/>
      <c r="D58" s="169">
        <f>'将来負担比率（分子）の構造'!I$50</f>
        <v>1339</v>
      </c>
      <c r="E58" s="169"/>
      <c r="F58" s="169"/>
      <c r="G58" s="169">
        <f>'将来負担比率（分子）の構造'!J$50</f>
        <v>1397</v>
      </c>
      <c r="H58" s="169"/>
      <c r="I58" s="169"/>
      <c r="J58" s="169">
        <f>'将来負担比率（分子）の構造'!K$50</f>
        <v>1614</v>
      </c>
      <c r="K58" s="169"/>
      <c r="L58" s="169"/>
      <c r="M58" s="169">
        <f>'将来負担比率（分子）の構造'!L$50</f>
        <v>1632</v>
      </c>
      <c r="N58" s="169"/>
      <c r="O58" s="169"/>
      <c r="P58" s="169">
        <f>'将来負担比率（分子）の構造'!M$50</f>
        <v>1585</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578</v>
      </c>
      <c r="C62" s="169"/>
      <c r="D62" s="169"/>
      <c r="E62" s="169">
        <f>'将来負担比率（分子）の構造'!J$45</f>
        <v>573</v>
      </c>
      <c r="F62" s="169"/>
      <c r="G62" s="169"/>
      <c r="H62" s="169">
        <f>'将来負担比率（分子）の構造'!K$45</f>
        <v>566</v>
      </c>
      <c r="I62" s="169"/>
      <c r="J62" s="169"/>
      <c r="K62" s="169">
        <f>'将来負担比率（分子）の構造'!L$45</f>
        <v>577</v>
      </c>
      <c r="L62" s="169"/>
      <c r="M62" s="169"/>
      <c r="N62" s="169">
        <f>'将来負担比率（分子）の構造'!M$45</f>
        <v>570</v>
      </c>
      <c r="O62" s="169"/>
      <c r="P62" s="169"/>
    </row>
    <row r="63" spans="1:16" x14ac:dyDescent="0.15">
      <c r="A63" s="169" t="s">
        <v>34</v>
      </c>
      <c r="B63" s="169">
        <f>'将来負担比率（分子）の構造'!I$44</f>
        <v>15</v>
      </c>
      <c r="C63" s="169"/>
      <c r="D63" s="169"/>
      <c r="E63" s="169">
        <f>'将来負担比率（分子）の構造'!J$44</f>
        <v>91</v>
      </c>
      <c r="F63" s="169"/>
      <c r="G63" s="169"/>
      <c r="H63" s="169">
        <f>'将来負担比率（分子）の構造'!K$44</f>
        <v>140</v>
      </c>
      <c r="I63" s="169"/>
      <c r="J63" s="169"/>
      <c r="K63" s="169">
        <f>'将来負担比率（分子）の構造'!L$44</f>
        <v>140</v>
      </c>
      <c r="L63" s="169"/>
      <c r="M63" s="169"/>
      <c r="N63" s="169">
        <f>'将来負担比率（分子）の構造'!M$44</f>
        <v>139</v>
      </c>
      <c r="O63" s="169"/>
      <c r="P63" s="169"/>
    </row>
    <row r="64" spans="1:16" x14ac:dyDescent="0.15">
      <c r="A64" s="169" t="s">
        <v>33</v>
      </c>
      <c r="B64" s="169">
        <f>'将来負担比率（分子）の構造'!I$43</f>
        <v>744</v>
      </c>
      <c r="C64" s="169"/>
      <c r="D64" s="169"/>
      <c r="E64" s="169">
        <f>'将来負担比率（分子）の構造'!J$43</f>
        <v>725</v>
      </c>
      <c r="F64" s="169"/>
      <c r="G64" s="169"/>
      <c r="H64" s="169">
        <f>'将来負担比率（分子）の構造'!K$43</f>
        <v>632</v>
      </c>
      <c r="I64" s="169"/>
      <c r="J64" s="169"/>
      <c r="K64" s="169">
        <f>'将来負担比率（分子）の構造'!L$43</f>
        <v>565</v>
      </c>
      <c r="L64" s="169"/>
      <c r="M64" s="169"/>
      <c r="N64" s="169">
        <f>'将来負担比率（分子）の構造'!M$43</f>
        <v>477</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4844</v>
      </c>
      <c r="C66" s="169"/>
      <c r="D66" s="169"/>
      <c r="E66" s="169">
        <f>'将来負担比率（分子）の構造'!J$41</f>
        <v>4641</v>
      </c>
      <c r="F66" s="169"/>
      <c r="G66" s="169"/>
      <c r="H66" s="169">
        <f>'将来負担比率（分子）の構造'!K$41</f>
        <v>4580</v>
      </c>
      <c r="I66" s="169"/>
      <c r="J66" s="169"/>
      <c r="K66" s="169">
        <f>'将来負担比率（分子）の構造'!L$41</f>
        <v>4328</v>
      </c>
      <c r="L66" s="169"/>
      <c r="M66" s="169"/>
      <c r="N66" s="169">
        <f>'将来負担比率（分子）の構造'!M$41</f>
        <v>4329</v>
      </c>
      <c r="O66" s="169"/>
      <c r="P66" s="169"/>
    </row>
    <row r="67" spans="1:16" x14ac:dyDescent="0.15">
      <c r="A67" s="169" t="s">
        <v>71</v>
      </c>
      <c r="B67" s="169" t="e">
        <f>NA()</f>
        <v>#N/A</v>
      </c>
      <c r="C67" s="169">
        <f>IF(ISNUMBER('将来負担比率（分子）の構造'!I$53), IF('将来負担比率（分子）の構造'!I$53 &lt; 0, 0, '将来負担比率（分子）の構造'!I$53), NA())</f>
        <v>443</v>
      </c>
      <c r="D67" s="169" t="e">
        <f>NA()</f>
        <v>#N/A</v>
      </c>
      <c r="E67" s="169" t="e">
        <f>NA()</f>
        <v>#N/A</v>
      </c>
      <c r="F67" s="169">
        <f>IF(ISNUMBER('将来負担比率（分子）の構造'!J$53), IF('将来負担比率（分子）の構造'!J$53 &lt; 0, 0, '将来負担比率（分子）の構造'!J$53), NA())</f>
        <v>468</v>
      </c>
      <c r="G67" s="169" t="e">
        <f>NA()</f>
        <v>#N/A</v>
      </c>
      <c r="H67" s="169" t="e">
        <f>NA()</f>
        <v>#N/A</v>
      </c>
      <c r="I67" s="169">
        <f>IF(ISNUMBER('将来負担比率（分子）の構造'!K$53), IF('将来負担比率（分子）の構造'!K$53 &lt; 0, 0, '将来負担比率（分子）の構造'!K$53), NA())</f>
        <v>203</v>
      </c>
      <c r="J67" s="169" t="e">
        <f>NA()</f>
        <v>#N/A</v>
      </c>
      <c r="K67" s="169" t="e">
        <f>NA()</f>
        <v>#N/A</v>
      </c>
      <c r="L67" s="169">
        <f>IF(ISNUMBER('将来負担比率（分子）の構造'!L$53), IF('将来負担比率（分子）の構造'!L$53 &lt; 0, 0, '将来負担比率（分子）の構造'!L$53), NA())</f>
        <v>67</v>
      </c>
      <c r="M67" s="169" t="e">
        <f>NA()</f>
        <v>#N/A</v>
      </c>
      <c r="N67" s="169" t="e">
        <f>NA()</f>
        <v>#N/A</v>
      </c>
      <c r="O67" s="169">
        <f>IF(ISNUMBER('将来負担比率（分子）の構造'!M$53), IF('将来負担比率（分子）の構造'!M$53 &lt; 0, 0, '将来負担比率（分子）の構造'!M$53), NA())</f>
        <v>137</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801</v>
      </c>
      <c r="C72" s="173">
        <f>基金残高に係る経年分析!G55</f>
        <v>802</v>
      </c>
      <c r="D72" s="173">
        <f>基金残高に係る経年分析!H55</f>
        <v>778</v>
      </c>
    </row>
    <row r="73" spans="1:16" x14ac:dyDescent="0.15">
      <c r="A73" s="172" t="s">
        <v>74</v>
      </c>
      <c r="B73" s="173">
        <f>基金残高に係る経年分析!F56</f>
        <v>80</v>
      </c>
      <c r="C73" s="173">
        <f>基金残高に係る経年分析!G56</f>
        <v>80</v>
      </c>
      <c r="D73" s="173">
        <f>基金残高に係る経年分析!H56</f>
        <v>80</v>
      </c>
    </row>
    <row r="74" spans="1:16" x14ac:dyDescent="0.15">
      <c r="A74" s="172" t="s">
        <v>75</v>
      </c>
      <c r="B74" s="173">
        <f>基金残高に係る経年分析!F57</f>
        <v>660</v>
      </c>
      <c r="C74" s="173">
        <f>基金残高に係る経年分析!G57</f>
        <v>662</v>
      </c>
      <c r="D74" s="173">
        <f>基金残高に係る経年分析!H57</f>
        <v>663</v>
      </c>
    </row>
  </sheetData>
  <sheetProtection algorithmName="SHA-512" hashValue="3Nt8G5uuMQ6lq0nYKDlkxTJl//cvvD6L5DdC1kuPJ9UFLTuf27ISZEOzlhf+QgJpoqWc5/9KhkltFvanUGx1+w==" saltValue="/AYkgHr9CErWh0rIwwZlR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中澤　卓馬</cp:lastModifiedBy>
  <cp:lastPrinted>2025-03-13T08:15:38Z</cp:lastPrinted>
  <dcterms:created xsi:type="dcterms:W3CDTF">2025-02-19T00:11:11Z</dcterms:created>
  <dcterms:modified xsi:type="dcterms:W3CDTF">2025-03-26T02:47:32Z</dcterms:modified>
  <cp:category/>
</cp:coreProperties>
</file>